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5097\Desktop\综合测评\改后\"/>
    </mc:Choice>
  </mc:AlternateContent>
  <xr:revisionPtr revIDLastSave="0" documentId="13_ncr:1_{E20F19F1-842E-4D80-8B45-BE0C77AB4F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营销一班" sheetId="8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6" i="8" l="1"/>
  <c r="Q36" i="8"/>
  <c r="P36" i="8"/>
  <c r="L36" i="8"/>
  <c r="U35" i="8"/>
  <c r="Q35" i="8"/>
  <c r="P35" i="8"/>
  <c r="L35" i="8"/>
  <c r="V34" i="8"/>
  <c r="U34" i="8"/>
  <c r="Q34" i="8"/>
  <c r="P34" i="8"/>
  <c r="L34" i="8"/>
  <c r="M34" i="8" s="1"/>
  <c r="X34" i="8" s="1"/>
  <c r="U33" i="8"/>
  <c r="V33" i="8" s="1"/>
  <c r="Q33" i="8"/>
  <c r="P33" i="8"/>
  <c r="L33" i="8"/>
  <c r="M33" i="8" s="1"/>
  <c r="V32" i="8"/>
  <c r="U32" i="8"/>
  <c r="Q32" i="8"/>
  <c r="P32" i="8"/>
  <c r="L32" i="8"/>
  <c r="U31" i="8"/>
  <c r="Q31" i="8"/>
  <c r="P31" i="8"/>
  <c r="L31" i="8"/>
  <c r="U30" i="8"/>
  <c r="V30" i="8" s="1"/>
  <c r="Q30" i="8"/>
  <c r="P30" i="8"/>
  <c r="L30" i="8"/>
  <c r="M30" i="8" s="1"/>
  <c r="U29" i="8"/>
  <c r="V29" i="8" s="1"/>
  <c r="Q29" i="8"/>
  <c r="P29" i="8"/>
  <c r="L29" i="8"/>
  <c r="M29" i="8" s="1"/>
  <c r="X29" i="8" s="1"/>
  <c r="U28" i="8"/>
  <c r="V28" i="8" s="1"/>
  <c r="Q28" i="8"/>
  <c r="P28" i="8"/>
  <c r="L28" i="8"/>
  <c r="U27" i="8"/>
  <c r="Q27" i="8"/>
  <c r="P27" i="8"/>
  <c r="L27" i="8"/>
  <c r="V26" i="8"/>
  <c r="U26" i="8"/>
  <c r="Q26" i="8"/>
  <c r="P26" i="8"/>
  <c r="L26" i="8"/>
  <c r="M26" i="8" s="1"/>
  <c r="U25" i="8"/>
  <c r="V25" i="8" s="1"/>
  <c r="Q25" i="8"/>
  <c r="P25" i="8"/>
  <c r="L25" i="8"/>
  <c r="M25" i="8" s="1"/>
  <c r="X25" i="8" s="1"/>
  <c r="V24" i="8"/>
  <c r="Q24" i="8"/>
  <c r="P24" i="8"/>
  <c r="M24" i="8"/>
  <c r="L24" i="8"/>
  <c r="U23" i="8"/>
  <c r="V23" i="8" s="1"/>
  <c r="Q23" i="8"/>
  <c r="P23" i="8"/>
  <c r="L23" i="8"/>
  <c r="M23" i="8" s="1"/>
  <c r="U22" i="8"/>
  <c r="V22" i="8" s="1"/>
  <c r="Q22" i="8"/>
  <c r="P22" i="8"/>
  <c r="L22" i="8"/>
  <c r="M22" i="8" s="1"/>
  <c r="U21" i="8"/>
  <c r="Q21" i="8"/>
  <c r="P21" i="8"/>
  <c r="L21" i="8"/>
  <c r="U20" i="8"/>
  <c r="Q20" i="8"/>
  <c r="P20" i="8"/>
  <c r="L20" i="8"/>
  <c r="M20" i="8" s="1"/>
  <c r="U19" i="8"/>
  <c r="V19" i="8" s="1"/>
  <c r="Q19" i="8"/>
  <c r="P19" i="8"/>
  <c r="L19" i="8"/>
  <c r="M19" i="8" s="1"/>
  <c r="U18" i="8"/>
  <c r="V18" i="8" s="1"/>
  <c r="Q18" i="8"/>
  <c r="P18" i="8"/>
  <c r="L18" i="8"/>
  <c r="U17" i="8"/>
  <c r="Q17" i="8"/>
  <c r="P17" i="8"/>
  <c r="M17" i="8"/>
  <c r="Q16" i="8"/>
  <c r="P16" i="8"/>
  <c r="L16" i="8"/>
  <c r="M16" i="8" s="1"/>
  <c r="U15" i="8"/>
  <c r="V15" i="8" s="1"/>
  <c r="Q15" i="8"/>
  <c r="P15" i="8"/>
  <c r="L15" i="8"/>
  <c r="M15" i="8" s="1"/>
  <c r="X15" i="8" s="1"/>
  <c r="U14" i="8"/>
  <c r="V14" i="8" s="1"/>
  <c r="Q14" i="8"/>
  <c r="P14" i="8"/>
  <c r="L14" i="8"/>
  <c r="U13" i="8"/>
  <c r="Q13" i="8"/>
  <c r="P13" i="8"/>
  <c r="L13" i="8"/>
  <c r="U12" i="8"/>
  <c r="V12" i="8" s="1"/>
  <c r="Q12" i="8"/>
  <c r="P12" i="8"/>
  <c r="L12" i="8"/>
  <c r="M12" i="8" s="1"/>
  <c r="X12" i="8" s="1"/>
  <c r="U11" i="8"/>
  <c r="Q11" i="8"/>
  <c r="P11" i="8"/>
  <c r="M11" i="8"/>
  <c r="L11" i="8"/>
  <c r="U10" i="8"/>
  <c r="Q10" i="8"/>
  <c r="P10" i="8"/>
  <c r="L10" i="8"/>
  <c r="U9" i="8"/>
  <c r="Q9" i="8"/>
  <c r="P9" i="8"/>
  <c r="L9" i="8"/>
  <c r="V8" i="8"/>
  <c r="U8" i="8"/>
  <c r="Q8" i="8"/>
  <c r="P8" i="8"/>
  <c r="L8" i="8"/>
  <c r="X22" i="8" l="1"/>
  <c r="W30" i="8"/>
  <c r="W35" i="8"/>
  <c r="W11" i="8"/>
  <c r="X19" i="8"/>
  <c r="V35" i="8"/>
  <c r="W20" i="8"/>
  <c r="X26" i="8"/>
  <c r="W27" i="8"/>
  <c r="W32" i="8"/>
  <c r="W13" i="8"/>
  <c r="W17" i="8"/>
  <c r="X24" i="8"/>
  <c r="X33" i="8"/>
  <c r="W33" i="8"/>
  <c r="W10" i="8"/>
  <c r="X23" i="8"/>
  <c r="W21" i="8"/>
  <c r="X16" i="8"/>
  <c r="X30" i="8"/>
  <c r="W31" i="8"/>
  <c r="N34" i="8"/>
  <c r="N10" i="8"/>
  <c r="N18" i="8"/>
  <c r="N14" i="8"/>
  <c r="N27" i="8"/>
  <c r="N9" i="8"/>
  <c r="M8" i="8"/>
  <c r="X8" i="8" s="1"/>
  <c r="N21" i="8"/>
  <c r="N12" i="8"/>
  <c r="N20" i="8"/>
  <c r="N28" i="8"/>
  <c r="N32" i="8"/>
  <c r="N31" i="8"/>
  <c r="N36" i="8"/>
  <c r="N13" i="8"/>
  <c r="N35" i="8"/>
  <c r="N8" i="8"/>
  <c r="M13" i="8"/>
  <c r="W14" i="8"/>
  <c r="V11" i="8"/>
  <c r="X11" i="8" s="1"/>
  <c r="M10" i="8"/>
  <c r="X10" i="8" s="1"/>
  <c r="M14" i="8"/>
  <c r="X14" i="8" s="1"/>
  <c r="W15" i="8"/>
  <c r="W16" i="8"/>
  <c r="V17" i="8"/>
  <c r="X17" i="8" s="1"/>
  <c r="N19" i="8"/>
  <c r="V21" i="8"/>
  <c r="N23" i="8"/>
  <c r="W25" i="8"/>
  <c r="M28" i="8"/>
  <c r="X28" i="8" s="1"/>
  <c r="W29" i="8"/>
  <c r="M32" i="8"/>
  <c r="X32" i="8" s="1"/>
  <c r="M36" i="8"/>
  <c r="X36" i="8" s="1"/>
  <c r="N17" i="8"/>
  <c r="V10" i="8"/>
  <c r="W34" i="8"/>
  <c r="N24" i="8"/>
  <c r="V9" i="8"/>
  <c r="N11" i="8"/>
  <c r="V13" i="8"/>
  <c r="N15" i="8"/>
  <c r="W18" i="8"/>
  <c r="M21" i="8"/>
  <c r="X21" i="8" s="1"/>
  <c r="W22" i="8"/>
  <c r="N25" i="8"/>
  <c r="V27" i="8"/>
  <c r="N29" i="8"/>
  <c r="V31" i="8"/>
  <c r="N33" i="8"/>
  <c r="W12" i="8"/>
  <c r="W26" i="8"/>
  <c r="N16" i="8"/>
  <c r="W23" i="8"/>
  <c r="N26" i="8"/>
  <c r="N30" i="8"/>
  <c r="W36" i="8"/>
  <c r="W8" i="8"/>
  <c r="W9" i="8"/>
  <c r="W19" i="8"/>
  <c r="M9" i="8"/>
  <c r="X9" i="8" s="1"/>
  <c r="N22" i="8"/>
  <c r="W24" i="8"/>
  <c r="M27" i="8"/>
  <c r="X27" i="8" s="1"/>
  <c r="W28" i="8"/>
  <c r="M31" i="8"/>
  <c r="M35" i="8"/>
  <c r="X35" i="8" s="1"/>
  <c r="M18" i="8"/>
  <c r="X18" i="8" s="1"/>
  <c r="V20" i="8"/>
  <c r="X20" i="8" s="1"/>
  <c r="X13" i="8" l="1"/>
  <c r="Y30" i="8" s="1"/>
  <c r="X31" i="8"/>
  <c r="Y31" i="8" s="1"/>
  <c r="Y18" i="8" l="1"/>
  <c r="Y29" i="8"/>
  <c r="Y12" i="8"/>
  <c r="Y36" i="8"/>
  <c r="Y16" i="8"/>
  <c r="Y11" i="8"/>
  <c r="Y9" i="8"/>
  <c r="Y34" i="8"/>
  <c r="Y25" i="8"/>
  <c r="Y22" i="8"/>
  <c r="Y28" i="8"/>
  <c r="Y33" i="8"/>
  <c r="Y35" i="8"/>
  <c r="Y19" i="8"/>
  <c r="Y15" i="8"/>
  <c r="Y10" i="8"/>
  <c r="Y14" i="8"/>
  <c r="Y13" i="8"/>
  <c r="Y20" i="8"/>
  <c r="Y24" i="8"/>
  <c r="Y23" i="8"/>
  <c r="Y26" i="8"/>
  <c r="Y32" i="8"/>
  <c r="Y17" i="8"/>
  <c r="Y21" i="8"/>
  <c r="Y8" i="8"/>
  <c r="Y27" i="8"/>
</calcChain>
</file>

<file path=xl/sharedStrings.xml><?xml version="1.0" encoding="utf-8"?>
<sst xmlns="http://schemas.openxmlformats.org/spreadsheetml/2006/main" count="102" uniqueCount="100">
  <si>
    <r>
      <rPr>
        <sz val="20"/>
        <rFont val="宋体"/>
        <family val="3"/>
        <charset val="134"/>
      </rPr>
      <t>学</t>
    </r>
    <r>
      <rPr>
        <sz val="20"/>
        <rFont val="Times New Roman"/>
        <family val="1"/>
      </rPr>
      <t xml:space="preserve"> </t>
    </r>
    <r>
      <rPr>
        <sz val="20"/>
        <rFont val="宋体"/>
        <family val="3"/>
        <charset val="134"/>
      </rPr>
      <t>生</t>
    </r>
    <r>
      <rPr>
        <sz val="20"/>
        <rFont val="Times New Roman"/>
        <family val="1"/>
      </rPr>
      <t xml:space="preserve"> </t>
    </r>
    <r>
      <rPr>
        <sz val="20"/>
        <rFont val="宋体"/>
        <family val="3"/>
        <charset val="134"/>
      </rPr>
      <t>综</t>
    </r>
    <r>
      <rPr>
        <sz val="20"/>
        <rFont val="Times New Roman"/>
        <family val="1"/>
      </rPr>
      <t xml:space="preserve"> </t>
    </r>
    <r>
      <rPr>
        <sz val="20"/>
        <rFont val="宋体"/>
        <family val="3"/>
        <charset val="134"/>
      </rPr>
      <t>合</t>
    </r>
    <r>
      <rPr>
        <sz val="20"/>
        <rFont val="Times New Roman"/>
        <family val="1"/>
      </rPr>
      <t xml:space="preserve"> </t>
    </r>
    <r>
      <rPr>
        <sz val="20"/>
        <rFont val="宋体"/>
        <family val="3"/>
        <charset val="134"/>
      </rPr>
      <t>测</t>
    </r>
    <r>
      <rPr>
        <sz val="20"/>
        <rFont val="Times New Roman"/>
        <family val="1"/>
      </rPr>
      <t xml:space="preserve"> </t>
    </r>
    <r>
      <rPr>
        <sz val="20"/>
        <rFont val="宋体"/>
        <family val="3"/>
        <charset val="134"/>
      </rPr>
      <t>评</t>
    </r>
    <r>
      <rPr>
        <sz val="20"/>
        <rFont val="Times New Roman"/>
        <family val="1"/>
      </rPr>
      <t xml:space="preserve"> </t>
    </r>
    <r>
      <rPr>
        <sz val="20"/>
        <rFont val="宋体"/>
        <family val="3"/>
        <charset val="134"/>
      </rPr>
      <t>统</t>
    </r>
    <r>
      <rPr>
        <sz val="20"/>
        <rFont val="Times New Roman"/>
        <family val="1"/>
      </rPr>
      <t xml:space="preserve"> </t>
    </r>
    <r>
      <rPr>
        <sz val="20"/>
        <rFont val="宋体"/>
        <family val="3"/>
        <charset val="134"/>
      </rPr>
      <t>计</t>
    </r>
    <r>
      <rPr>
        <sz val="20"/>
        <rFont val="Times New Roman"/>
        <family val="1"/>
      </rPr>
      <t xml:space="preserve"> </t>
    </r>
    <r>
      <rPr>
        <sz val="20"/>
        <rFont val="宋体"/>
        <family val="3"/>
        <charset val="134"/>
      </rPr>
      <t>表</t>
    </r>
  </si>
  <si>
    <t>（数据保留小数点后2位）</t>
  </si>
  <si>
    <t>学号</t>
  </si>
  <si>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姓</t>
    </r>
    <r>
      <rPr>
        <sz val="12"/>
        <rFont val="Times New Roman"/>
        <family val="1"/>
      </rPr>
      <t xml:space="preserve">   </t>
    </r>
    <r>
      <rPr>
        <sz val="12"/>
        <rFont val="宋体"/>
        <family val="3"/>
        <charset val="134"/>
      </rPr>
      <t>名</t>
    </r>
  </si>
  <si>
    <t xml:space="preserve"> A 品德行为测评</t>
  </si>
  <si>
    <t>B 学习成绩测评</t>
  </si>
  <si>
    <t>C 素质拓展测评</t>
  </si>
  <si>
    <t>综合成绩</t>
  </si>
  <si>
    <t>班级名次</t>
  </si>
  <si>
    <t>专业名次</t>
  </si>
  <si>
    <t>系部名次</t>
  </si>
  <si>
    <t>学年系部名次</t>
  </si>
  <si>
    <t>备注</t>
  </si>
  <si>
    <t xml:space="preserve">    （占20%）</t>
  </si>
  <si>
    <r>
      <rPr>
        <b/>
        <sz val="14"/>
        <rFont val="Times New Roman"/>
        <family val="1"/>
      </rPr>
      <t xml:space="preserve"> </t>
    </r>
    <r>
      <rPr>
        <b/>
        <sz val="16"/>
        <rFont val="楷体_GB2312"/>
        <charset val="134"/>
      </rPr>
      <t>（占</t>
    </r>
    <r>
      <rPr>
        <b/>
        <sz val="16"/>
        <rFont val="楷体_GB2312"/>
        <charset val="134"/>
      </rPr>
      <t>70%</t>
    </r>
    <r>
      <rPr>
        <b/>
        <sz val="16"/>
        <rFont val="楷体_GB2312"/>
        <charset val="134"/>
      </rPr>
      <t>）</t>
    </r>
  </si>
  <si>
    <r>
      <rPr>
        <sz val="16"/>
        <rFont val="楷体_GB2312"/>
        <charset val="134"/>
      </rPr>
      <t xml:space="preserve">   </t>
    </r>
    <r>
      <rPr>
        <b/>
        <sz val="16"/>
        <rFont val="楷体_GB2312"/>
        <charset val="134"/>
      </rPr>
      <t>（占</t>
    </r>
    <r>
      <rPr>
        <b/>
        <sz val="16"/>
        <rFont val="楷体_GB2312"/>
        <charset val="134"/>
      </rPr>
      <t>10%</t>
    </r>
    <r>
      <rPr>
        <b/>
        <sz val="16"/>
        <rFont val="楷体_GB2312"/>
        <charset val="134"/>
      </rPr>
      <t>）</t>
    </r>
  </si>
  <si>
    <t>A1</t>
  </si>
  <si>
    <t>A2</t>
  </si>
  <si>
    <t>A3</t>
  </si>
  <si>
    <t>A4</t>
  </si>
  <si>
    <t>A</t>
  </si>
  <si>
    <r>
      <rPr>
        <sz val="12"/>
        <rFont val="Times New Roman"/>
        <family val="1"/>
      </rPr>
      <t>A</t>
    </r>
    <r>
      <rPr>
        <sz val="12"/>
        <rFont val="宋体"/>
        <family val="3"/>
        <charset val="134"/>
      </rPr>
      <t>×</t>
    </r>
    <r>
      <rPr>
        <sz val="12"/>
        <rFont val="Times New Roman"/>
        <family val="1"/>
      </rPr>
      <t>20%</t>
    </r>
  </si>
  <si>
    <t>名次</t>
  </si>
  <si>
    <t>B</t>
  </si>
  <si>
    <r>
      <rPr>
        <sz val="12"/>
        <rFont val="Times New Roman"/>
        <family val="1"/>
      </rPr>
      <t>B</t>
    </r>
    <r>
      <rPr>
        <sz val="12"/>
        <rFont val="宋体"/>
        <family val="3"/>
        <charset val="134"/>
      </rPr>
      <t>×</t>
    </r>
    <r>
      <rPr>
        <sz val="12"/>
        <rFont val="Times New Roman"/>
        <family val="1"/>
      </rPr>
      <t>70%</t>
    </r>
  </si>
  <si>
    <t>C1</t>
  </si>
  <si>
    <t>C2</t>
  </si>
  <si>
    <t>C3</t>
  </si>
  <si>
    <t>C</t>
  </si>
  <si>
    <r>
      <rPr>
        <sz val="12"/>
        <rFont val="Times New Roman"/>
        <family val="1"/>
      </rPr>
      <t>C</t>
    </r>
    <r>
      <rPr>
        <sz val="12"/>
        <rFont val="宋体"/>
        <family val="3"/>
        <charset val="134"/>
      </rPr>
      <t>×</t>
    </r>
    <r>
      <rPr>
        <sz val="12"/>
        <rFont val="Times New Roman"/>
        <family val="1"/>
      </rPr>
      <t>10%</t>
    </r>
  </si>
  <si>
    <t>基本分</t>
  </si>
  <si>
    <t>先进集体</t>
  </si>
  <si>
    <t>先进个人</t>
  </si>
  <si>
    <t>社会实践</t>
  </si>
  <si>
    <t>五星宿舍</t>
  </si>
  <si>
    <t>老师加分</t>
  </si>
  <si>
    <t>违规违纪</t>
  </si>
  <si>
    <t>一/二星宿舍</t>
  </si>
  <si>
    <t>老师扣分</t>
  </si>
  <si>
    <t>科技类</t>
  </si>
  <si>
    <t>体育类</t>
  </si>
  <si>
    <t>文化类</t>
  </si>
  <si>
    <t>1836111</t>
  </si>
  <si>
    <t>李佳旭</t>
  </si>
  <si>
    <t>1836133</t>
  </si>
  <si>
    <t>田羽</t>
  </si>
  <si>
    <t>2037101</t>
  </si>
  <si>
    <t>王小宁</t>
  </si>
  <si>
    <t>2037102</t>
  </si>
  <si>
    <t>杨周福满</t>
  </si>
  <si>
    <t>2037103</t>
  </si>
  <si>
    <t>刘银</t>
  </si>
  <si>
    <t>2037104</t>
  </si>
  <si>
    <t>李紫丹</t>
  </si>
  <si>
    <t>2037105</t>
  </si>
  <si>
    <t>刘志鹏</t>
  </si>
  <si>
    <t>2037107</t>
  </si>
  <si>
    <t>杜畅</t>
  </si>
  <si>
    <t>2037109</t>
  </si>
  <si>
    <t>代佳慧</t>
  </si>
  <si>
    <t>2037110</t>
  </si>
  <si>
    <t>王佳琦</t>
  </si>
  <si>
    <t>2037111</t>
  </si>
  <si>
    <t>郭海茹</t>
  </si>
  <si>
    <t>2037112</t>
  </si>
  <si>
    <t>张月瑶</t>
  </si>
  <si>
    <t>刘媛媛</t>
  </si>
  <si>
    <t>2037114</t>
  </si>
  <si>
    <t>赵云泽</t>
  </si>
  <si>
    <t>2037116</t>
  </si>
  <si>
    <t>宗正阳</t>
  </si>
  <si>
    <t>2037117</t>
  </si>
  <si>
    <t>寇洪娜</t>
  </si>
  <si>
    <t>2037119</t>
  </si>
  <si>
    <t>王维平</t>
  </si>
  <si>
    <t>2037121</t>
  </si>
  <si>
    <t>杨子寒</t>
  </si>
  <si>
    <t>2037122</t>
  </si>
  <si>
    <t>魏东东</t>
  </si>
  <si>
    <t>2037123</t>
  </si>
  <si>
    <t>耿超</t>
  </si>
  <si>
    <t>2037124</t>
  </si>
  <si>
    <t>靳泊龙</t>
  </si>
  <si>
    <t>2037125</t>
  </si>
  <si>
    <t>李佳欣</t>
  </si>
  <si>
    <t>2037126</t>
  </si>
  <si>
    <t>商亚军</t>
  </si>
  <si>
    <t>2037128</t>
  </si>
  <si>
    <t>李昕哲</t>
  </si>
  <si>
    <t>2037129</t>
  </si>
  <si>
    <t>李伟杰</t>
  </si>
  <si>
    <t>2037130</t>
  </si>
  <si>
    <t>刘子瑞</t>
  </si>
  <si>
    <t>2037131</t>
  </si>
  <si>
    <t>李彩芳</t>
  </si>
  <si>
    <t>2037132</t>
  </si>
  <si>
    <t>刘秀玲</t>
  </si>
  <si>
    <t>2037135</t>
  </si>
  <si>
    <t>卢翠翠</t>
  </si>
  <si>
    <t>系别： 财经系     年级：2020级  班级：营销一班   人数：29 缺考、缓考：0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</si>
</sst>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_ &quot;￥&quot;* #,##0.00_ ;_ &quot;￥&quot;* \-#,##0.00_ ;_ &quot;￥&quot;* &quot;-&quot;??_ ;_ @_ "/>
    <numFmt numFmtId="177" formatCode="0.00_);\(0.00\)"/>
    <numFmt numFmtId="178" formatCode="_ \¥* #,##0.00_ ;_ \¥* \-#,##0.00_ ;_ \¥* &quot;-&quot;??_ ;_ @_ "/>
    <numFmt numFmtId="179" formatCode="0.00_ "/>
    <numFmt numFmtId="180" formatCode="0.00_);[Red]\(0.00\)"/>
    <numFmt numFmtId="181" formatCode="0_);[Red]\(0\)"/>
    <numFmt numFmtId="182" formatCode="0_);\(0\)"/>
  </numFmts>
  <fonts count="20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20"/>
      <name val="宋体"/>
      <family val="3"/>
      <charset val="134"/>
    </font>
    <font>
      <b/>
      <sz val="14"/>
      <name val="黑体"/>
      <family val="3"/>
      <charset val="134"/>
    </font>
    <font>
      <sz val="12"/>
      <name val="楷体_GB2312"/>
      <charset val="134"/>
    </font>
    <font>
      <sz val="12"/>
      <name val="宋体"/>
      <family val="3"/>
      <charset val="134"/>
    </font>
    <font>
      <sz val="16"/>
      <name val="楷体_GB2312"/>
      <charset val="134"/>
    </font>
    <font>
      <sz val="12"/>
      <name val="Times New Roman"/>
      <family val="1"/>
    </font>
    <font>
      <b/>
      <sz val="16"/>
      <name val="楷体_GB2312"/>
      <charset val="134"/>
    </font>
    <font>
      <b/>
      <sz val="14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4"/>
      <name val="Times New Roman"/>
      <family val="1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20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0" fontId="0" fillId="0" borderId="0">
      <alignment vertical="center"/>
    </xf>
    <xf numFmtId="0" fontId="6" fillId="0" borderId="0">
      <alignment vertical="center"/>
    </xf>
    <xf numFmtId="0" fontId="6" fillId="0" borderId="0">
      <protection locked="0"/>
    </xf>
    <xf numFmtId="0" fontId="1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178" fontId="6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6" fillId="0" borderId="3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177" fontId="6" fillId="0" borderId="3" xfId="0" applyNumberFormat="1" applyFont="1" applyFill="1" applyBorder="1" applyAlignment="1" applyProtection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179" fontId="13" fillId="0" borderId="3" xfId="0" applyNumberFormat="1" applyFont="1" applyFill="1" applyBorder="1" applyAlignment="1">
      <alignment horizontal="center" vertical="center"/>
    </xf>
    <xf numFmtId="180" fontId="6" fillId="0" borderId="3" xfId="0" applyNumberFormat="1" applyFont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180" fontId="6" fillId="0" borderId="3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center"/>
    </xf>
    <xf numFmtId="177" fontId="8" fillId="0" borderId="3" xfId="0" applyNumberFormat="1" applyFont="1" applyFill="1" applyBorder="1" applyAlignment="1" applyProtection="1">
      <alignment horizontal="center" vertical="center" wrapText="1"/>
    </xf>
    <xf numFmtId="179" fontId="6" fillId="0" borderId="3" xfId="0" applyNumberFormat="1" applyFont="1" applyFill="1" applyBorder="1" applyAlignment="1" applyProtection="1">
      <alignment horizontal="center" vertical="center" wrapText="1"/>
    </xf>
    <xf numFmtId="180" fontId="6" fillId="0" borderId="3" xfId="0" applyNumberFormat="1" applyFont="1" applyFill="1" applyBorder="1" applyAlignment="1" applyProtection="1">
      <alignment horizontal="center" vertical="center" wrapText="1"/>
    </xf>
    <xf numFmtId="179" fontId="15" fillId="0" borderId="3" xfId="3" applyNumberFormat="1" applyFont="1" applyBorder="1">
      <alignment vertical="center"/>
    </xf>
    <xf numFmtId="180" fontId="6" fillId="0" borderId="3" xfId="0" applyNumberFormat="1" applyFont="1" applyBorder="1" applyAlignment="1">
      <alignment horizontal="center" vertical="center" wrapText="1"/>
    </xf>
    <xf numFmtId="177" fontId="6" fillId="0" borderId="3" xfId="0" applyNumberFormat="1" applyFont="1" applyBorder="1" applyAlignment="1">
      <alignment horizontal="center" vertical="center" wrapText="1"/>
    </xf>
    <xf numFmtId="182" fontId="6" fillId="0" borderId="3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181" fontId="6" fillId="0" borderId="3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/>
    <xf numFmtId="0" fontId="11" fillId="0" borderId="3" xfId="0" quotePrefix="1" applyFont="1" applyBorder="1" applyAlignment="1">
      <alignment horizontal="center" vertical="center"/>
    </xf>
    <xf numFmtId="0" fontId="12" fillId="0" borderId="3" xfId="0" quotePrefix="1" applyFont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horizontal="left" vertical="center"/>
    </xf>
    <xf numFmtId="31" fontId="7" fillId="0" borderId="1" xfId="0" applyNumberFormat="1" applyFont="1" applyFill="1" applyBorder="1" applyAlignment="1" applyProtection="1">
      <alignment horizontal="right" vertical="center"/>
    </xf>
    <xf numFmtId="0" fontId="7" fillId="0" borderId="1" xfId="0" applyFont="1" applyFill="1" applyBorder="1" applyAlignment="1" applyProtection="1">
      <alignment horizontal="right" vertical="center"/>
    </xf>
    <xf numFmtId="176" fontId="9" fillId="0" borderId="2" xfId="0" applyNumberFormat="1" applyFont="1" applyFill="1" applyBorder="1" applyAlignment="1" applyProtection="1">
      <alignment horizontal="center" vertical="center"/>
    </xf>
    <xf numFmtId="176" fontId="7" fillId="0" borderId="2" xfId="0" applyNumberFormat="1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176" fontId="6" fillId="0" borderId="2" xfId="0" applyNumberFormat="1" applyFont="1" applyFill="1" applyBorder="1" applyAlignment="1" applyProtection="1">
      <alignment horizontal="center" vertical="center"/>
    </xf>
    <xf numFmtId="176" fontId="6" fillId="0" borderId="3" xfId="0" applyNumberFormat="1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181" fontId="6" fillId="0" borderId="2" xfId="0" applyNumberFormat="1" applyFont="1" applyFill="1" applyBorder="1" applyAlignment="1" applyProtection="1">
      <alignment horizontal="center" vertical="center" wrapText="1"/>
    </xf>
    <xf numFmtId="181" fontId="6" fillId="0" borderId="3" xfId="0" applyNumberFormat="1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177" fontId="8" fillId="0" borderId="3" xfId="0" applyNumberFormat="1" applyFont="1" applyFill="1" applyBorder="1" applyAlignment="1" applyProtection="1">
      <alignment horizontal="center" vertical="center" wrapText="1"/>
    </xf>
    <xf numFmtId="177" fontId="6" fillId="0" borderId="3" xfId="0" applyNumberFormat="1" applyFont="1" applyFill="1" applyBorder="1" applyAlignment="1" applyProtection="1">
      <alignment horizontal="center" vertical="center" wrapText="1"/>
    </xf>
  </cellXfs>
  <cellStyles count="7">
    <cellStyle name="常规" xfId="0" builtinId="0"/>
    <cellStyle name="常规 2" xfId="2" xr:uid="{00000000-0005-0000-0000-000001000000}"/>
    <cellStyle name="常规 3" xfId="3" xr:uid="{00000000-0005-0000-0000-000002000000}"/>
    <cellStyle name="常规 4" xfId="4" xr:uid="{00000000-0005-0000-0000-000003000000}"/>
    <cellStyle name="常规 5" xfId="5" xr:uid="{00000000-0005-0000-0000-000004000000}"/>
    <cellStyle name="常规 6" xfId="1" xr:uid="{00000000-0005-0000-0000-000005000000}"/>
    <cellStyle name="货币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96"/>
  <sheetViews>
    <sheetView tabSelected="1" topLeftCell="A25" zoomScale="106" zoomScaleNormal="106" workbookViewId="0">
      <selection activeCell="J42" sqref="J42"/>
    </sheetView>
  </sheetViews>
  <sheetFormatPr defaultColWidth="8.125" defaultRowHeight="13.5"/>
  <cols>
    <col min="1" max="2" width="8.125" style="2"/>
    <col min="3" max="14" width="8.25" style="3" customWidth="1"/>
    <col min="15" max="15" width="8.5" style="3" customWidth="1"/>
    <col min="16" max="24" width="8.25" style="3" customWidth="1"/>
    <col min="25" max="25" width="5.875" style="3" customWidth="1"/>
    <col min="26" max="26" width="4.5" style="3" customWidth="1"/>
    <col min="27" max="27" width="5.5" style="3" customWidth="1"/>
    <col min="28" max="28" width="6.5" style="3" customWidth="1"/>
    <col min="29" max="29" width="3.625" style="3" customWidth="1"/>
    <col min="30" max="16384" width="8.125" style="3"/>
  </cols>
  <sheetData>
    <row r="1" spans="1:29" ht="26.2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</row>
    <row r="2" spans="1:29" ht="14.25">
      <c r="A2" s="28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</row>
    <row r="3" spans="1:29" ht="20.25">
      <c r="A3" s="30" t="s">
        <v>99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1">
        <v>44630</v>
      </c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</row>
    <row r="4" spans="1:29" ht="20.25">
      <c r="A4" s="37" t="s">
        <v>2</v>
      </c>
      <c r="B4" s="39" t="s">
        <v>3</v>
      </c>
      <c r="C4" s="33" t="s">
        <v>4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3" t="s">
        <v>5</v>
      </c>
      <c r="P4" s="34"/>
      <c r="Q4" s="34"/>
      <c r="R4" s="35" t="s">
        <v>6</v>
      </c>
      <c r="S4" s="36"/>
      <c r="T4" s="36"/>
      <c r="U4" s="36"/>
      <c r="V4" s="36"/>
      <c r="W4" s="36"/>
      <c r="X4" s="41" t="s">
        <v>7</v>
      </c>
      <c r="Y4" s="41" t="s">
        <v>8</v>
      </c>
      <c r="Z4" s="41" t="s">
        <v>9</v>
      </c>
      <c r="AA4" s="42" t="s">
        <v>10</v>
      </c>
      <c r="AB4" s="44" t="s">
        <v>11</v>
      </c>
      <c r="AC4" s="41" t="s">
        <v>12</v>
      </c>
    </row>
    <row r="5" spans="1:29" ht="20.25">
      <c r="A5" s="38"/>
      <c r="B5" s="40"/>
      <c r="C5" s="46" t="s">
        <v>13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8" t="s">
        <v>14</v>
      </c>
      <c r="P5" s="49"/>
      <c r="Q5" s="49"/>
      <c r="R5" s="50" t="s">
        <v>15</v>
      </c>
      <c r="S5" s="49"/>
      <c r="T5" s="49"/>
      <c r="U5" s="49"/>
      <c r="V5" s="49"/>
      <c r="W5" s="49"/>
      <c r="X5" s="40"/>
      <c r="Y5" s="40"/>
      <c r="Z5" s="40"/>
      <c r="AA5" s="43"/>
      <c r="AB5" s="45"/>
      <c r="AC5" s="40"/>
    </row>
    <row r="6" spans="1:29" ht="15.75">
      <c r="A6" s="38"/>
      <c r="B6" s="40"/>
      <c r="C6" s="5" t="s">
        <v>16</v>
      </c>
      <c r="D6" s="51" t="s">
        <v>17</v>
      </c>
      <c r="E6" s="40"/>
      <c r="F6" s="40"/>
      <c r="G6" s="40"/>
      <c r="H6" s="5" t="s">
        <v>18</v>
      </c>
      <c r="I6" s="51" t="s">
        <v>19</v>
      </c>
      <c r="J6" s="40"/>
      <c r="K6" s="40"/>
      <c r="L6" s="51" t="s">
        <v>20</v>
      </c>
      <c r="M6" s="51" t="s">
        <v>21</v>
      </c>
      <c r="N6" s="40" t="s">
        <v>22</v>
      </c>
      <c r="O6" s="52" t="s">
        <v>23</v>
      </c>
      <c r="P6" s="51" t="s">
        <v>24</v>
      </c>
      <c r="Q6" s="40" t="s">
        <v>22</v>
      </c>
      <c r="R6" s="5" t="s">
        <v>25</v>
      </c>
      <c r="S6" s="5" t="s">
        <v>26</v>
      </c>
      <c r="T6" s="13" t="s">
        <v>27</v>
      </c>
      <c r="U6" s="51" t="s">
        <v>28</v>
      </c>
      <c r="V6" s="51" t="s">
        <v>29</v>
      </c>
      <c r="W6" s="40" t="s">
        <v>22</v>
      </c>
      <c r="X6" s="40"/>
      <c r="Y6" s="40"/>
      <c r="Z6" s="40"/>
      <c r="AA6" s="43"/>
      <c r="AB6" s="45"/>
      <c r="AC6" s="40"/>
    </row>
    <row r="7" spans="1:29" ht="28.5">
      <c r="A7" s="38"/>
      <c r="B7" s="40"/>
      <c r="C7" s="4" t="s">
        <v>30</v>
      </c>
      <c r="D7" s="4" t="s">
        <v>31</v>
      </c>
      <c r="E7" s="6" t="s">
        <v>32</v>
      </c>
      <c r="F7" s="4" t="s">
        <v>33</v>
      </c>
      <c r="G7" s="4" t="s">
        <v>34</v>
      </c>
      <c r="H7" s="4" t="s">
        <v>35</v>
      </c>
      <c r="I7" s="14" t="s">
        <v>36</v>
      </c>
      <c r="J7" s="4" t="s">
        <v>37</v>
      </c>
      <c r="K7" s="15" t="s">
        <v>38</v>
      </c>
      <c r="L7" s="40"/>
      <c r="M7" s="40"/>
      <c r="N7" s="40"/>
      <c r="O7" s="53"/>
      <c r="P7" s="40"/>
      <c r="Q7" s="40"/>
      <c r="R7" s="4" t="s">
        <v>39</v>
      </c>
      <c r="S7" s="4" t="s">
        <v>40</v>
      </c>
      <c r="T7" s="6" t="s">
        <v>41</v>
      </c>
      <c r="U7" s="40"/>
      <c r="V7" s="40"/>
      <c r="W7" s="40"/>
      <c r="X7" s="40"/>
      <c r="Y7" s="40"/>
      <c r="Z7" s="40"/>
      <c r="AA7" s="41"/>
      <c r="AB7" s="45"/>
      <c r="AC7" s="40"/>
    </row>
    <row r="8" spans="1:29" s="1" customFormat="1" ht="14.25">
      <c r="A8" s="24" t="s">
        <v>42</v>
      </c>
      <c r="B8" s="25" t="s">
        <v>43</v>
      </c>
      <c r="C8" s="8">
        <v>49.9</v>
      </c>
      <c r="D8" s="9">
        <v>0</v>
      </c>
      <c r="E8" s="10">
        <v>12</v>
      </c>
      <c r="F8" s="9">
        <v>10</v>
      </c>
      <c r="G8" s="11">
        <v>0</v>
      </c>
      <c r="H8" s="11">
        <v>18</v>
      </c>
      <c r="I8" s="11">
        <v>0</v>
      </c>
      <c r="J8" s="11">
        <v>0</v>
      </c>
      <c r="K8" s="11">
        <v>0</v>
      </c>
      <c r="L8" s="11">
        <f t="shared" ref="L8:L13" si="0">SUM(C8:K8)</f>
        <v>89.9</v>
      </c>
      <c r="M8" s="11">
        <f t="shared" ref="M8:M13" si="1">L8*0.2</f>
        <v>17.98</v>
      </c>
      <c r="N8" s="11">
        <f t="shared" ref="N8:N13" si="2">RANK(L8,$L$8:$L$36)</f>
        <v>3</v>
      </c>
      <c r="O8" s="16">
        <v>80.31</v>
      </c>
      <c r="P8" s="11">
        <f t="shared" ref="P8:P13" si="3">O8*0.7</f>
        <v>56.216999999999999</v>
      </c>
      <c r="Q8" s="11">
        <f t="shared" ref="Q8:Q13" si="4">RANK(O8,$O$8:$O$36)</f>
        <v>19</v>
      </c>
      <c r="R8" s="17">
        <v>0</v>
      </c>
      <c r="S8" s="17">
        <v>0</v>
      </c>
      <c r="T8" s="18">
        <v>5</v>
      </c>
      <c r="U8" s="11">
        <f t="shared" ref="U8:U13" si="5">SUM(R8:T8)</f>
        <v>5</v>
      </c>
      <c r="V8" s="11">
        <f t="shared" ref="V8:V13" si="6">U8*0.1</f>
        <v>0.5</v>
      </c>
      <c r="W8" s="11">
        <f t="shared" ref="W8:W13" si="7">RANK(U8,$U$8:$U$36)</f>
        <v>9</v>
      </c>
      <c r="X8" s="11">
        <f t="shared" ref="X8:X13" si="8">M8+P8+V8</f>
        <v>74.697000000000003</v>
      </c>
      <c r="Y8" s="19">
        <f t="shared" ref="Y8:Y13" si="9">RANK(X8,$X$8:$X$36)</f>
        <v>11</v>
      </c>
      <c r="Z8" s="20">
        <v>20</v>
      </c>
      <c r="AA8" s="21"/>
      <c r="AB8" s="22"/>
      <c r="AC8" s="21"/>
    </row>
    <row r="9" spans="1:29" s="1" customFormat="1" ht="14.25">
      <c r="A9" s="24" t="s">
        <v>44</v>
      </c>
      <c r="B9" s="25" t="s">
        <v>45</v>
      </c>
      <c r="C9" s="8">
        <v>49.88</v>
      </c>
      <c r="D9" s="9">
        <v>0</v>
      </c>
      <c r="E9" s="10">
        <v>0</v>
      </c>
      <c r="F9" s="9">
        <v>0</v>
      </c>
      <c r="G9" s="11">
        <v>0</v>
      </c>
      <c r="H9" s="11">
        <v>15</v>
      </c>
      <c r="I9" s="11">
        <v>0</v>
      </c>
      <c r="J9" s="11">
        <v>0</v>
      </c>
      <c r="K9" s="11">
        <v>0</v>
      </c>
      <c r="L9" s="11">
        <f t="shared" si="0"/>
        <v>64.88</v>
      </c>
      <c r="M9" s="11">
        <f t="shared" si="1"/>
        <v>12.975999999999999</v>
      </c>
      <c r="N9" s="11">
        <f t="shared" si="2"/>
        <v>27</v>
      </c>
      <c r="O9" s="16">
        <v>72.13</v>
      </c>
      <c r="P9" s="11">
        <f t="shared" si="3"/>
        <v>50.490999999999993</v>
      </c>
      <c r="Q9" s="11">
        <f t="shared" si="4"/>
        <v>28</v>
      </c>
      <c r="R9" s="17">
        <v>0</v>
      </c>
      <c r="S9" s="17">
        <v>0</v>
      </c>
      <c r="T9" s="18">
        <v>3</v>
      </c>
      <c r="U9" s="11">
        <f t="shared" si="5"/>
        <v>3</v>
      </c>
      <c r="V9" s="11">
        <f t="shared" si="6"/>
        <v>0.30000000000000004</v>
      </c>
      <c r="W9" s="11">
        <f t="shared" si="7"/>
        <v>14</v>
      </c>
      <c r="X9" s="11">
        <f t="shared" si="8"/>
        <v>63.766999999999989</v>
      </c>
      <c r="Y9" s="19">
        <f t="shared" si="9"/>
        <v>28</v>
      </c>
      <c r="Z9" s="20">
        <v>58</v>
      </c>
      <c r="AA9" s="21"/>
      <c r="AB9" s="22"/>
      <c r="AC9" s="21"/>
    </row>
    <row r="10" spans="1:29" s="1" customFormat="1" ht="14.25">
      <c r="A10" s="24" t="s">
        <v>46</v>
      </c>
      <c r="B10" s="25" t="s">
        <v>47</v>
      </c>
      <c r="C10" s="8">
        <v>49.98</v>
      </c>
      <c r="D10" s="9">
        <v>0</v>
      </c>
      <c r="E10" s="10">
        <v>12</v>
      </c>
      <c r="F10" s="9">
        <v>10</v>
      </c>
      <c r="G10" s="11">
        <v>5</v>
      </c>
      <c r="H10" s="11">
        <v>20</v>
      </c>
      <c r="I10" s="11">
        <v>0</v>
      </c>
      <c r="J10" s="11">
        <v>0</v>
      </c>
      <c r="K10" s="11">
        <v>0</v>
      </c>
      <c r="L10" s="11">
        <f t="shared" si="0"/>
        <v>96.97999999999999</v>
      </c>
      <c r="M10" s="11">
        <f t="shared" si="1"/>
        <v>19.396000000000001</v>
      </c>
      <c r="N10" s="11">
        <f t="shared" si="2"/>
        <v>1</v>
      </c>
      <c r="O10" s="16">
        <v>89.13</v>
      </c>
      <c r="P10" s="11">
        <f t="shared" si="3"/>
        <v>62.390999999999991</v>
      </c>
      <c r="Q10" s="11">
        <f t="shared" si="4"/>
        <v>3</v>
      </c>
      <c r="R10" s="17">
        <v>25</v>
      </c>
      <c r="S10" s="17">
        <v>0</v>
      </c>
      <c r="T10" s="18">
        <v>8</v>
      </c>
      <c r="U10" s="11">
        <f t="shared" si="5"/>
        <v>33</v>
      </c>
      <c r="V10" s="11">
        <f t="shared" si="6"/>
        <v>3.3000000000000003</v>
      </c>
      <c r="W10" s="11">
        <f t="shared" si="7"/>
        <v>3</v>
      </c>
      <c r="X10" s="11">
        <f t="shared" si="8"/>
        <v>85.086999999999989</v>
      </c>
      <c r="Y10" s="19">
        <f t="shared" si="9"/>
        <v>1</v>
      </c>
      <c r="Z10" s="20">
        <v>1</v>
      </c>
      <c r="AA10" s="21"/>
      <c r="AB10" s="22"/>
      <c r="AC10" s="21"/>
    </row>
    <row r="11" spans="1:29" s="1" customFormat="1" ht="14.25">
      <c r="A11" s="24" t="s">
        <v>48</v>
      </c>
      <c r="B11" s="25" t="s">
        <v>49</v>
      </c>
      <c r="C11" s="8">
        <v>49.94</v>
      </c>
      <c r="D11" s="9">
        <v>0</v>
      </c>
      <c r="E11" s="10">
        <v>0</v>
      </c>
      <c r="F11" s="9">
        <v>0</v>
      </c>
      <c r="G11" s="11">
        <v>0</v>
      </c>
      <c r="H11" s="11">
        <v>15</v>
      </c>
      <c r="I11" s="11">
        <v>0</v>
      </c>
      <c r="J11" s="11">
        <v>0</v>
      </c>
      <c r="K11" s="11">
        <v>0</v>
      </c>
      <c r="L11" s="11">
        <f t="shared" si="0"/>
        <v>64.94</v>
      </c>
      <c r="M11" s="11">
        <f t="shared" si="1"/>
        <v>12.988</v>
      </c>
      <c r="N11" s="11">
        <f t="shared" si="2"/>
        <v>22</v>
      </c>
      <c r="O11" s="16">
        <v>84.25</v>
      </c>
      <c r="P11" s="11">
        <f t="shared" si="3"/>
        <v>58.974999999999994</v>
      </c>
      <c r="Q11" s="11">
        <f t="shared" si="4"/>
        <v>12</v>
      </c>
      <c r="R11" s="17">
        <v>0</v>
      </c>
      <c r="S11" s="17">
        <v>0</v>
      </c>
      <c r="T11" s="18">
        <v>3</v>
      </c>
      <c r="U11" s="11">
        <f t="shared" si="5"/>
        <v>3</v>
      </c>
      <c r="V11" s="11">
        <f t="shared" si="6"/>
        <v>0.30000000000000004</v>
      </c>
      <c r="W11" s="11">
        <f t="shared" si="7"/>
        <v>14</v>
      </c>
      <c r="X11" s="11">
        <f t="shared" si="8"/>
        <v>72.262999999999991</v>
      </c>
      <c r="Y11" s="19">
        <f t="shared" si="9"/>
        <v>19</v>
      </c>
      <c r="Z11" s="20">
        <v>33</v>
      </c>
      <c r="AA11" s="21"/>
      <c r="AB11" s="22"/>
      <c r="AC11" s="21"/>
    </row>
    <row r="12" spans="1:29" s="1" customFormat="1" ht="14.25">
      <c r="A12" s="24" t="s">
        <v>50</v>
      </c>
      <c r="B12" s="25" t="s">
        <v>51</v>
      </c>
      <c r="C12" s="8">
        <v>49.94</v>
      </c>
      <c r="D12" s="9">
        <v>0</v>
      </c>
      <c r="E12" s="10">
        <v>0</v>
      </c>
      <c r="F12" s="9">
        <v>5</v>
      </c>
      <c r="G12" s="11">
        <v>5</v>
      </c>
      <c r="H12" s="11">
        <v>15</v>
      </c>
      <c r="I12" s="11">
        <v>0</v>
      </c>
      <c r="J12" s="11">
        <v>0</v>
      </c>
      <c r="K12" s="11">
        <v>0</v>
      </c>
      <c r="L12" s="11">
        <f t="shared" si="0"/>
        <v>74.94</v>
      </c>
      <c r="M12" s="11">
        <f t="shared" si="1"/>
        <v>14.988</v>
      </c>
      <c r="N12" s="11">
        <f t="shared" si="2"/>
        <v>10</v>
      </c>
      <c r="O12" s="16">
        <v>84.06</v>
      </c>
      <c r="P12" s="11">
        <f t="shared" si="3"/>
        <v>58.841999999999999</v>
      </c>
      <c r="Q12" s="11">
        <f t="shared" si="4"/>
        <v>13</v>
      </c>
      <c r="R12" s="17">
        <v>25</v>
      </c>
      <c r="S12" s="17">
        <v>0</v>
      </c>
      <c r="T12" s="18">
        <v>5</v>
      </c>
      <c r="U12" s="11">
        <f t="shared" si="5"/>
        <v>30</v>
      </c>
      <c r="V12" s="11">
        <f t="shared" si="6"/>
        <v>3</v>
      </c>
      <c r="W12" s="11">
        <f t="shared" si="7"/>
        <v>4</v>
      </c>
      <c r="X12" s="11">
        <f t="shared" si="8"/>
        <v>76.83</v>
      </c>
      <c r="Y12" s="19">
        <f t="shared" si="9"/>
        <v>6</v>
      </c>
      <c r="Z12" s="20">
        <v>13</v>
      </c>
      <c r="AA12" s="21"/>
      <c r="AB12" s="22"/>
      <c r="AC12" s="21"/>
    </row>
    <row r="13" spans="1:29" s="1" customFormat="1" ht="14.25">
      <c r="A13" s="24" t="s">
        <v>52</v>
      </c>
      <c r="B13" s="25" t="s">
        <v>53</v>
      </c>
      <c r="C13" s="8">
        <v>49.93</v>
      </c>
      <c r="D13" s="9">
        <v>0</v>
      </c>
      <c r="E13" s="10">
        <v>6</v>
      </c>
      <c r="F13" s="9">
        <v>5</v>
      </c>
      <c r="G13" s="11">
        <v>5</v>
      </c>
      <c r="H13" s="11">
        <v>16.5</v>
      </c>
      <c r="I13" s="11">
        <v>0</v>
      </c>
      <c r="J13" s="11">
        <v>0</v>
      </c>
      <c r="K13" s="11">
        <v>0</v>
      </c>
      <c r="L13" s="11">
        <f t="shared" si="0"/>
        <v>82.43</v>
      </c>
      <c r="M13" s="11">
        <f t="shared" si="1"/>
        <v>16.486000000000001</v>
      </c>
      <c r="N13" s="11">
        <f t="shared" si="2"/>
        <v>4</v>
      </c>
      <c r="O13" s="16">
        <v>90.05</v>
      </c>
      <c r="P13" s="11">
        <f t="shared" si="3"/>
        <v>63.034999999999997</v>
      </c>
      <c r="Q13" s="11">
        <f t="shared" si="4"/>
        <v>2</v>
      </c>
      <c r="R13" s="17">
        <v>25</v>
      </c>
      <c r="S13" s="17">
        <v>0</v>
      </c>
      <c r="T13" s="18">
        <v>5</v>
      </c>
      <c r="U13" s="11">
        <f t="shared" si="5"/>
        <v>30</v>
      </c>
      <c r="V13" s="11">
        <f t="shared" si="6"/>
        <v>3</v>
      </c>
      <c r="W13" s="11">
        <f t="shared" si="7"/>
        <v>4</v>
      </c>
      <c r="X13" s="11">
        <f t="shared" si="8"/>
        <v>82.521000000000001</v>
      </c>
      <c r="Y13" s="19">
        <f t="shared" si="9"/>
        <v>2</v>
      </c>
      <c r="Z13" s="20">
        <v>3</v>
      </c>
      <c r="AA13" s="21"/>
      <c r="AB13" s="22"/>
      <c r="AC13" s="21"/>
    </row>
    <row r="14" spans="1:29" s="1" customFormat="1" ht="14.25">
      <c r="A14" s="24" t="s">
        <v>54</v>
      </c>
      <c r="B14" s="25" t="s">
        <v>55</v>
      </c>
      <c r="C14" s="8">
        <v>49.88</v>
      </c>
      <c r="D14" s="9">
        <v>0</v>
      </c>
      <c r="E14" s="10">
        <v>0</v>
      </c>
      <c r="F14" s="9">
        <v>0</v>
      </c>
      <c r="G14" s="11">
        <v>0</v>
      </c>
      <c r="H14" s="11">
        <v>15</v>
      </c>
      <c r="I14" s="11">
        <v>0</v>
      </c>
      <c r="J14" s="11">
        <v>0</v>
      </c>
      <c r="K14" s="11">
        <v>0</v>
      </c>
      <c r="L14" s="11">
        <f t="shared" ref="L14:L36" si="10">SUM(C14:K14)</f>
        <v>64.88</v>
      </c>
      <c r="M14" s="11">
        <f t="shared" ref="M14:M36" si="11">L14*0.2</f>
        <v>12.975999999999999</v>
      </c>
      <c r="N14" s="11">
        <f t="shared" ref="N14:N36" si="12">RANK(L14,$L$8:$L$36)</f>
        <v>27</v>
      </c>
      <c r="O14" s="16">
        <v>74.38</v>
      </c>
      <c r="P14" s="11">
        <f t="shared" ref="P14:P36" si="13">O14*0.7</f>
        <v>52.065999999999995</v>
      </c>
      <c r="Q14" s="11">
        <f t="shared" ref="Q14:Q36" si="14">RANK(O14,$O$8:$O$36)</f>
        <v>27</v>
      </c>
      <c r="R14" s="17">
        <v>0</v>
      </c>
      <c r="S14" s="17">
        <v>0</v>
      </c>
      <c r="T14" s="18">
        <v>3</v>
      </c>
      <c r="U14" s="11">
        <f t="shared" ref="U14:U35" si="15">SUM(R14:T14)</f>
        <v>3</v>
      </c>
      <c r="V14" s="11">
        <f t="shared" ref="V14:V36" si="16">U14*0.1</f>
        <v>0.30000000000000004</v>
      </c>
      <c r="W14" s="11">
        <f t="shared" ref="W14:W36" si="17">RANK(U14,$U$8:$U$36)</f>
        <v>14</v>
      </c>
      <c r="X14" s="11">
        <f t="shared" ref="X14:X36" si="18">M14+P14+V14</f>
        <v>65.341999999999999</v>
      </c>
      <c r="Y14" s="19">
        <f t="shared" ref="Y14:Y36" si="19">RANK(X14,$X$8:$X$36)</f>
        <v>27</v>
      </c>
      <c r="Z14" s="20">
        <v>57</v>
      </c>
      <c r="AA14" s="21"/>
      <c r="AB14" s="22"/>
      <c r="AC14" s="21"/>
    </row>
    <row r="15" spans="1:29" s="1" customFormat="1" ht="14.25">
      <c r="A15" s="24" t="s">
        <v>56</v>
      </c>
      <c r="B15" s="24" t="s">
        <v>57</v>
      </c>
      <c r="C15" s="8">
        <v>49.94</v>
      </c>
      <c r="D15" s="9">
        <v>0</v>
      </c>
      <c r="E15" s="10">
        <v>0</v>
      </c>
      <c r="F15" s="9">
        <v>0</v>
      </c>
      <c r="G15" s="11">
        <v>5</v>
      </c>
      <c r="H15" s="11">
        <v>15</v>
      </c>
      <c r="I15" s="11">
        <v>0</v>
      </c>
      <c r="J15" s="11">
        <v>0</v>
      </c>
      <c r="K15" s="11">
        <v>0</v>
      </c>
      <c r="L15" s="11">
        <f t="shared" si="10"/>
        <v>69.94</v>
      </c>
      <c r="M15" s="11">
        <f t="shared" si="11"/>
        <v>13.988</v>
      </c>
      <c r="N15" s="11">
        <f t="shared" si="12"/>
        <v>15</v>
      </c>
      <c r="O15" s="16">
        <v>85.06</v>
      </c>
      <c r="P15" s="11">
        <f t="shared" si="13"/>
        <v>59.541999999999994</v>
      </c>
      <c r="Q15" s="11">
        <f t="shared" si="14"/>
        <v>10</v>
      </c>
      <c r="R15" s="17">
        <v>0</v>
      </c>
      <c r="S15" s="17">
        <v>0</v>
      </c>
      <c r="T15" s="18">
        <v>5</v>
      </c>
      <c r="U15" s="11">
        <f t="shared" si="15"/>
        <v>5</v>
      </c>
      <c r="V15" s="11">
        <f t="shared" si="16"/>
        <v>0.5</v>
      </c>
      <c r="W15" s="11">
        <f t="shared" si="17"/>
        <v>9</v>
      </c>
      <c r="X15" s="11">
        <f t="shared" si="18"/>
        <v>74.03</v>
      </c>
      <c r="Y15" s="19">
        <f t="shared" si="19"/>
        <v>14</v>
      </c>
      <c r="Z15" s="20">
        <v>24</v>
      </c>
      <c r="AA15" s="21"/>
      <c r="AB15" s="22"/>
      <c r="AC15" s="21"/>
    </row>
    <row r="16" spans="1:29" s="1" customFormat="1" ht="14.25">
      <c r="A16" s="24" t="s">
        <v>58</v>
      </c>
      <c r="B16" s="24" t="s">
        <v>59</v>
      </c>
      <c r="C16" s="8">
        <v>49.94</v>
      </c>
      <c r="D16" s="9">
        <v>0</v>
      </c>
      <c r="E16" s="10">
        <v>0</v>
      </c>
      <c r="F16" s="9">
        <v>0</v>
      </c>
      <c r="G16" s="11">
        <v>5</v>
      </c>
      <c r="H16" s="11">
        <v>16</v>
      </c>
      <c r="I16" s="11">
        <v>0</v>
      </c>
      <c r="J16" s="11">
        <v>0</v>
      </c>
      <c r="K16" s="11">
        <v>0</v>
      </c>
      <c r="L16" s="11">
        <f t="shared" si="10"/>
        <v>70.94</v>
      </c>
      <c r="M16" s="11">
        <f t="shared" si="11"/>
        <v>14.188000000000001</v>
      </c>
      <c r="N16" s="11">
        <f t="shared" si="12"/>
        <v>12</v>
      </c>
      <c r="O16" s="16">
        <v>83.38</v>
      </c>
      <c r="P16" s="11">
        <f t="shared" si="13"/>
        <v>58.365999999999993</v>
      </c>
      <c r="Q16" s="11">
        <f t="shared" si="14"/>
        <v>14</v>
      </c>
      <c r="R16" s="17">
        <v>0</v>
      </c>
      <c r="S16" s="17">
        <v>0</v>
      </c>
      <c r="T16" s="18">
        <v>5</v>
      </c>
      <c r="U16" s="11">
        <v>5</v>
      </c>
      <c r="V16" s="11">
        <v>0.5</v>
      </c>
      <c r="W16" s="11">
        <f t="shared" si="17"/>
        <v>9</v>
      </c>
      <c r="X16" s="11">
        <f t="shared" si="18"/>
        <v>73.053999999999988</v>
      </c>
      <c r="Y16" s="19">
        <f t="shared" si="19"/>
        <v>18</v>
      </c>
      <c r="Z16" s="20">
        <v>30</v>
      </c>
      <c r="AA16" s="21"/>
      <c r="AB16" s="22"/>
      <c r="AC16" s="21"/>
    </row>
    <row r="17" spans="1:29" s="1" customFormat="1" ht="14.25">
      <c r="A17" s="24" t="s">
        <v>60</v>
      </c>
      <c r="B17" s="24" t="s">
        <v>61</v>
      </c>
      <c r="C17" s="8">
        <v>49.95</v>
      </c>
      <c r="D17" s="9">
        <v>0</v>
      </c>
      <c r="E17" s="10">
        <v>0</v>
      </c>
      <c r="F17" s="9">
        <v>5</v>
      </c>
      <c r="G17" s="11">
        <v>5</v>
      </c>
      <c r="H17" s="11">
        <v>15</v>
      </c>
      <c r="I17" s="11">
        <v>0</v>
      </c>
      <c r="J17" s="11">
        <v>0</v>
      </c>
      <c r="K17" s="11">
        <v>0</v>
      </c>
      <c r="L17" s="11">
        <v>64.73</v>
      </c>
      <c r="M17" s="11">
        <f t="shared" si="11"/>
        <v>12.946000000000002</v>
      </c>
      <c r="N17" s="11">
        <f t="shared" si="12"/>
        <v>29</v>
      </c>
      <c r="O17" s="16">
        <v>85.19</v>
      </c>
      <c r="P17" s="11">
        <f t="shared" ref="P17" si="20">O17*0.7</f>
        <v>59.632999999999996</v>
      </c>
      <c r="Q17" s="11">
        <f t="shared" si="14"/>
        <v>9</v>
      </c>
      <c r="R17" s="17">
        <v>25</v>
      </c>
      <c r="S17" s="17">
        <v>0</v>
      </c>
      <c r="T17" s="18">
        <v>5</v>
      </c>
      <c r="U17" s="11">
        <f t="shared" ref="U17" si="21">SUM(R17:T17)</f>
        <v>30</v>
      </c>
      <c r="V17" s="11">
        <f t="shared" ref="V17" si="22">U17*0.1</f>
        <v>3</v>
      </c>
      <c r="W17" s="11">
        <f t="shared" si="17"/>
        <v>4</v>
      </c>
      <c r="X17" s="11">
        <f t="shared" ref="X17" si="23">M17+P17+V17</f>
        <v>75.578999999999994</v>
      </c>
      <c r="Y17" s="19">
        <f t="shared" si="19"/>
        <v>10</v>
      </c>
      <c r="Z17" s="20">
        <v>19</v>
      </c>
      <c r="AA17" s="21"/>
      <c r="AB17" s="22"/>
      <c r="AC17" s="21"/>
    </row>
    <row r="18" spans="1:29" s="1" customFormat="1" ht="14.25">
      <c r="A18" s="24" t="s">
        <v>62</v>
      </c>
      <c r="B18" s="24" t="s">
        <v>63</v>
      </c>
      <c r="C18" s="8">
        <v>49.96</v>
      </c>
      <c r="D18" s="9">
        <v>0</v>
      </c>
      <c r="E18" s="10">
        <v>0</v>
      </c>
      <c r="F18" s="9">
        <v>0</v>
      </c>
      <c r="G18" s="11">
        <v>0</v>
      </c>
      <c r="H18" s="11">
        <v>15</v>
      </c>
      <c r="I18" s="11">
        <v>0</v>
      </c>
      <c r="J18" s="11">
        <v>0</v>
      </c>
      <c r="K18" s="11">
        <v>0</v>
      </c>
      <c r="L18" s="11">
        <f t="shared" si="10"/>
        <v>64.960000000000008</v>
      </c>
      <c r="M18" s="11">
        <f t="shared" si="11"/>
        <v>12.992000000000003</v>
      </c>
      <c r="N18" s="11">
        <f t="shared" si="12"/>
        <v>21</v>
      </c>
      <c r="O18" s="16">
        <v>91.31</v>
      </c>
      <c r="P18" s="11">
        <f t="shared" si="13"/>
        <v>63.916999999999994</v>
      </c>
      <c r="Q18" s="11">
        <f t="shared" si="14"/>
        <v>1</v>
      </c>
      <c r="R18" s="17">
        <v>0</v>
      </c>
      <c r="S18" s="17">
        <v>0</v>
      </c>
      <c r="T18" s="18">
        <v>3</v>
      </c>
      <c r="U18" s="11">
        <f t="shared" si="15"/>
        <v>3</v>
      </c>
      <c r="V18" s="11">
        <f t="shared" si="16"/>
        <v>0.30000000000000004</v>
      </c>
      <c r="W18" s="11">
        <f t="shared" si="17"/>
        <v>14</v>
      </c>
      <c r="X18" s="11">
        <f t="shared" si="18"/>
        <v>77.208999999999989</v>
      </c>
      <c r="Y18" s="19">
        <f t="shared" si="19"/>
        <v>5</v>
      </c>
      <c r="Z18" s="20">
        <v>12</v>
      </c>
      <c r="AA18" s="21"/>
      <c r="AB18" s="22"/>
      <c r="AC18" s="21"/>
    </row>
    <row r="19" spans="1:29" s="1" customFormat="1" ht="14.25">
      <c r="A19" s="24" t="s">
        <v>64</v>
      </c>
      <c r="B19" s="24" t="s">
        <v>65</v>
      </c>
      <c r="C19" s="8">
        <v>49.95</v>
      </c>
      <c r="D19" s="9">
        <v>0</v>
      </c>
      <c r="E19" s="10">
        <v>6</v>
      </c>
      <c r="F19" s="9">
        <v>0</v>
      </c>
      <c r="G19" s="11">
        <v>5</v>
      </c>
      <c r="H19" s="11">
        <v>16</v>
      </c>
      <c r="I19" s="11">
        <v>0</v>
      </c>
      <c r="J19" s="11">
        <v>0</v>
      </c>
      <c r="K19" s="11">
        <v>0</v>
      </c>
      <c r="L19" s="11">
        <f t="shared" si="10"/>
        <v>76.95</v>
      </c>
      <c r="M19" s="11">
        <f t="shared" si="11"/>
        <v>15.39</v>
      </c>
      <c r="N19" s="11">
        <f t="shared" si="12"/>
        <v>6</v>
      </c>
      <c r="O19" s="16">
        <v>86.06</v>
      </c>
      <c r="P19" s="11">
        <f t="shared" si="13"/>
        <v>60.241999999999997</v>
      </c>
      <c r="Q19" s="11">
        <f t="shared" si="14"/>
        <v>6</v>
      </c>
      <c r="R19" s="17">
        <v>0</v>
      </c>
      <c r="S19" s="17">
        <v>0</v>
      </c>
      <c r="T19" s="18">
        <v>6</v>
      </c>
      <c r="U19" s="11">
        <f t="shared" si="15"/>
        <v>6</v>
      </c>
      <c r="V19" s="11">
        <f t="shared" si="16"/>
        <v>0.60000000000000009</v>
      </c>
      <c r="W19" s="11">
        <f t="shared" si="17"/>
        <v>7</v>
      </c>
      <c r="X19" s="11">
        <f t="shared" si="18"/>
        <v>76.231999999999999</v>
      </c>
      <c r="Y19" s="19">
        <f t="shared" si="19"/>
        <v>8</v>
      </c>
      <c r="Z19" s="20">
        <v>15</v>
      </c>
      <c r="AA19" s="21"/>
      <c r="AB19" s="22"/>
      <c r="AC19" s="21"/>
    </row>
    <row r="20" spans="1:29" s="1" customFormat="1" ht="14.25">
      <c r="A20" s="7">
        <v>2037113</v>
      </c>
      <c r="B20" s="24" t="s">
        <v>66</v>
      </c>
      <c r="C20" s="8">
        <v>49.95</v>
      </c>
      <c r="D20" s="9">
        <v>0</v>
      </c>
      <c r="E20" s="10">
        <v>0</v>
      </c>
      <c r="F20" s="9">
        <v>0</v>
      </c>
      <c r="G20" s="11">
        <v>5</v>
      </c>
      <c r="H20" s="11">
        <v>15</v>
      </c>
      <c r="I20" s="11">
        <v>0</v>
      </c>
      <c r="J20" s="11">
        <v>0</v>
      </c>
      <c r="K20" s="11">
        <v>0</v>
      </c>
      <c r="L20" s="11">
        <f t="shared" si="10"/>
        <v>69.95</v>
      </c>
      <c r="M20" s="11">
        <f t="shared" si="11"/>
        <v>13.990000000000002</v>
      </c>
      <c r="N20" s="11">
        <f t="shared" si="12"/>
        <v>14</v>
      </c>
      <c r="O20" s="16">
        <v>83.11</v>
      </c>
      <c r="P20" s="11">
        <f t="shared" si="13"/>
        <v>58.176999999999992</v>
      </c>
      <c r="Q20" s="11">
        <f t="shared" si="14"/>
        <v>16</v>
      </c>
      <c r="R20" s="17">
        <v>25</v>
      </c>
      <c r="S20" s="17">
        <v>0</v>
      </c>
      <c r="T20" s="18">
        <v>11</v>
      </c>
      <c r="U20" s="11">
        <f t="shared" si="15"/>
        <v>36</v>
      </c>
      <c r="V20" s="11">
        <f t="shared" si="16"/>
        <v>3.6</v>
      </c>
      <c r="W20" s="11">
        <f t="shared" si="17"/>
        <v>2</v>
      </c>
      <c r="X20" s="11">
        <f t="shared" si="18"/>
        <v>75.766999999999996</v>
      </c>
      <c r="Y20" s="19">
        <f t="shared" si="19"/>
        <v>9</v>
      </c>
      <c r="Z20" s="20">
        <v>18</v>
      </c>
      <c r="AA20" s="21"/>
      <c r="AB20" s="22"/>
      <c r="AC20" s="21"/>
    </row>
    <row r="21" spans="1:29" s="1" customFormat="1" ht="14.25">
      <c r="A21" s="24" t="s">
        <v>67</v>
      </c>
      <c r="B21" s="24" t="s">
        <v>68</v>
      </c>
      <c r="C21" s="8">
        <v>49.93</v>
      </c>
      <c r="D21" s="9">
        <v>0</v>
      </c>
      <c r="E21" s="10">
        <v>0</v>
      </c>
      <c r="F21" s="9">
        <v>0</v>
      </c>
      <c r="G21" s="11">
        <v>0</v>
      </c>
      <c r="H21" s="11">
        <v>16</v>
      </c>
      <c r="I21" s="11">
        <v>0</v>
      </c>
      <c r="J21" s="11">
        <v>0</v>
      </c>
      <c r="K21" s="11">
        <v>0</v>
      </c>
      <c r="L21" s="11">
        <f t="shared" si="10"/>
        <v>65.930000000000007</v>
      </c>
      <c r="M21" s="11">
        <f t="shared" si="11"/>
        <v>13.186000000000002</v>
      </c>
      <c r="N21" s="11">
        <f t="shared" si="12"/>
        <v>18</v>
      </c>
      <c r="O21" s="16">
        <v>85.69</v>
      </c>
      <c r="P21" s="11">
        <f t="shared" si="13"/>
        <v>59.982999999999997</v>
      </c>
      <c r="Q21" s="11">
        <f t="shared" si="14"/>
        <v>8</v>
      </c>
      <c r="R21" s="17">
        <v>0</v>
      </c>
      <c r="S21" s="17">
        <v>0</v>
      </c>
      <c r="T21" s="18">
        <v>3</v>
      </c>
      <c r="U21" s="11">
        <f t="shared" si="15"/>
        <v>3</v>
      </c>
      <c r="V21" s="11">
        <f t="shared" si="16"/>
        <v>0.30000000000000004</v>
      </c>
      <c r="W21" s="11">
        <f t="shared" si="17"/>
        <v>14</v>
      </c>
      <c r="X21" s="11">
        <f t="shared" si="18"/>
        <v>73.468999999999994</v>
      </c>
      <c r="Y21" s="19">
        <f t="shared" si="19"/>
        <v>16</v>
      </c>
      <c r="Z21" s="20">
        <v>28</v>
      </c>
      <c r="AA21" s="21"/>
      <c r="AB21" s="22"/>
      <c r="AC21" s="21"/>
    </row>
    <row r="22" spans="1:29" s="1" customFormat="1" ht="14.25">
      <c r="A22" s="24" t="s">
        <v>69</v>
      </c>
      <c r="B22" s="24" t="s">
        <v>70</v>
      </c>
      <c r="C22" s="8">
        <v>49.91</v>
      </c>
      <c r="D22" s="9">
        <v>0</v>
      </c>
      <c r="E22" s="10">
        <v>0</v>
      </c>
      <c r="F22" s="9">
        <v>0</v>
      </c>
      <c r="G22" s="11">
        <v>0</v>
      </c>
      <c r="H22" s="11">
        <v>16</v>
      </c>
      <c r="I22" s="11">
        <v>0</v>
      </c>
      <c r="J22" s="11">
        <v>0</v>
      </c>
      <c r="K22" s="11">
        <v>0</v>
      </c>
      <c r="L22" s="11">
        <f t="shared" si="10"/>
        <v>65.91</v>
      </c>
      <c r="M22" s="11">
        <f t="shared" si="11"/>
        <v>13.182</v>
      </c>
      <c r="N22" s="11">
        <f t="shared" si="12"/>
        <v>19</v>
      </c>
      <c r="O22" s="16">
        <v>74.75</v>
      </c>
      <c r="P22" s="11">
        <f t="shared" si="13"/>
        <v>52.324999999999996</v>
      </c>
      <c r="Q22" s="11">
        <f t="shared" si="14"/>
        <v>25</v>
      </c>
      <c r="R22" s="17">
        <v>0</v>
      </c>
      <c r="S22" s="17">
        <v>0</v>
      </c>
      <c r="T22" s="18">
        <v>3</v>
      </c>
      <c r="U22" s="11">
        <f t="shared" si="15"/>
        <v>3</v>
      </c>
      <c r="V22" s="11">
        <f t="shared" si="16"/>
        <v>0.30000000000000004</v>
      </c>
      <c r="W22" s="11">
        <f t="shared" si="17"/>
        <v>14</v>
      </c>
      <c r="X22" s="11">
        <f t="shared" si="18"/>
        <v>65.806999999999988</v>
      </c>
      <c r="Y22" s="19">
        <f t="shared" si="19"/>
        <v>25</v>
      </c>
      <c r="Z22" s="20">
        <v>55</v>
      </c>
      <c r="AA22" s="21"/>
      <c r="AB22" s="22"/>
      <c r="AC22" s="11"/>
    </row>
    <row r="23" spans="1:29" s="1" customFormat="1" ht="14.25">
      <c r="A23" s="24" t="s">
        <v>71</v>
      </c>
      <c r="B23" s="24" t="s">
        <v>72</v>
      </c>
      <c r="C23" s="8">
        <v>49.95</v>
      </c>
      <c r="D23" s="9">
        <v>0</v>
      </c>
      <c r="E23" s="10">
        <v>0</v>
      </c>
      <c r="F23" s="9">
        <v>5</v>
      </c>
      <c r="G23" s="11">
        <v>5</v>
      </c>
      <c r="H23" s="11">
        <v>15</v>
      </c>
      <c r="I23" s="11">
        <v>0</v>
      </c>
      <c r="J23" s="11">
        <v>0</v>
      </c>
      <c r="K23" s="11">
        <v>0</v>
      </c>
      <c r="L23" s="11">
        <f t="shared" si="10"/>
        <v>74.95</v>
      </c>
      <c r="M23" s="11">
        <f t="shared" si="11"/>
        <v>14.990000000000002</v>
      </c>
      <c r="N23" s="11">
        <f t="shared" si="12"/>
        <v>9</v>
      </c>
      <c r="O23" s="16">
        <v>84.5</v>
      </c>
      <c r="P23" s="11">
        <f t="shared" si="13"/>
        <v>59.15</v>
      </c>
      <c r="Q23" s="11">
        <f t="shared" si="14"/>
        <v>11</v>
      </c>
      <c r="R23" s="17">
        <v>0</v>
      </c>
      <c r="S23" s="17">
        <v>0</v>
      </c>
      <c r="T23" s="18">
        <v>5</v>
      </c>
      <c r="U23" s="11">
        <f t="shared" si="15"/>
        <v>5</v>
      </c>
      <c r="V23" s="11">
        <f t="shared" si="16"/>
        <v>0.5</v>
      </c>
      <c r="W23" s="11">
        <f t="shared" si="17"/>
        <v>9</v>
      </c>
      <c r="X23" s="11">
        <f t="shared" si="18"/>
        <v>74.64</v>
      </c>
      <c r="Y23" s="19">
        <f t="shared" si="19"/>
        <v>12</v>
      </c>
      <c r="Z23" s="20">
        <v>21</v>
      </c>
      <c r="AA23" s="21"/>
      <c r="AB23" s="22"/>
      <c r="AC23" s="21"/>
    </row>
    <row r="24" spans="1:29" s="1" customFormat="1" ht="14.25">
      <c r="A24" s="24" t="s">
        <v>73</v>
      </c>
      <c r="B24" s="25" t="s">
        <v>74</v>
      </c>
      <c r="C24" s="8">
        <v>49.95</v>
      </c>
      <c r="D24" s="9">
        <v>0</v>
      </c>
      <c r="E24" s="10">
        <v>6</v>
      </c>
      <c r="F24" s="9">
        <v>5</v>
      </c>
      <c r="G24" s="11">
        <v>5</v>
      </c>
      <c r="H24" s="11">
        <v>15</v>
      </c>
      <c r="I24" s="11">
        <v>0</v>
      </c>
      <c r="J24" s="11">
        <v>0</v>
      </c>
      <c r="K24" s="11">
        <v>0</v>
      </c>
      <c r="L24" s="11">
        <f t="shared" si="10"/>
        <v>80.95</v>
      </c>
      <c r="M24" s="11">
        <f t="shared" si="11"/>
        <v>16.190000000000001</v>
      </c>
      <c r="N24" s="11">
        <f t="shared" si="12"/>
        <v>5</v>
      </c>
      <c r="O24" s="16">
        <v>82.94</v>
      </c>
      <c r="P24" s="11">
        <f t="shared" si="13"/>
        <v>58.057999999999993</v>
      </c>
      <c r="Q24" s="11">
        <f t="shared" si="14"/>
        <v>17</v>
      </c>
      <c r="R24" s="17">
        <v>25</v>
      </c>
      <c r="S24" s="17">
        <v>0</v>
      </c>
      <c r="T24" s="18">
        <v>35</v>
      </c>
      <c r="U24" s="11">
        <v>60</v>
      </c>
      <c r="V24" s="11">
        <f t="shared" si="16"/>
        <v>6</v>
      </c>
      <c r="W24" s="11">
        <f t="shared" si="17"/>
        <v>1</v>
      </c>
      <c r="X24" s="11">
        <f t="shared" si="18"/>
        <v>80.24799999999999</v>
      </c>
      <c r="Y24" s="19">
        <f t="shared" si="19"/>
        <v>4</v>
      </c>
      <c r="Z24" s="20">
        <v>7</v>
      </c>
      <c r="AA24" s="21"/>
      <c r="AB24" s="22"/>
      <c r="AC24" s="21"/>
    </row>
    <row r="25" spans="1:29" s="1" customFormat="1" ht="14.25">
      <c r="A25" s="24" t="s">
        <v>75</v>
      </c>
      <c r="B25" s="25" t="s">
        <v>76</v>
      </c>
      <c r="C25" s="8">
        <v>49.95</v>
      </c>
      <c r="D25" s="9">
        <v>0</v>
      </c>
      <c r="E25" s="10">
        <v>0</v>
      </c>
      <c r="F25" s="9">
        <v>5</v>
      </c>
      <c r="G25" s="11">
        <v>5</v>
      </c>
      <c r="H25" s="11">
        <v>17</v>
      </c>
      <c r="I25" s="11">
        <v>0</v>
      </c>
      <c r="J25" s="11">
        <v>0</v>
      </c>
      <c r="K25" s="11">
        <v>0</v>
      </c>
      <c r="L25" s="11">
        <f t="shared" si="10"/>
        <v>76.95</v>
      </c>
      <c r="M25" s="11">
        <f t="shared" si="11"/>
        <v>15.39</v>
      </c>
      <c r="N25" s="11">
        <f t="shared" si="12"/>
        <v>6</v>
      </c>
      <c r="O25" s="16">
        <v>83.19</v>
      </c>
      <c r="P25" s="11">
        <f t="shared" si="13"/>
        <v>58.232999999999997</v>
      </c>
      <c r="Q25" s="11">
        <f t="shared" si="14"/>
        <v>15</v>
      </c>
      <c r="R25" s="17">
        <v>0</v>
      </c>
      <c r="S25" s="17">
        <v>0</v>
      </c>
      <c r="T25" s="18">
        <v>3</v>
      </c>
      <c r="U25" s="11">
        <f t="shared" si="15"/>
        <v>3</v>
      </c>
      <c r="V25" s="11">
        <f t="shared" si="16"/>
        <v>0.30000000000000004</v>
      </c>
      <c r="W25" s="11">
        <f t="shared" si="17"/>
        <v>14</v>
      </c>
      <c r="X25" s="11">
        <f t="shared" si="18"/>
        <v>73.922999999999988</v>
      </c>
      <c r="Y25" s="19">
        <f t="shared" si="19"/>
        <v>15</v>
      </c>
      <c r="Z25" s="20">
        <v>25</v>
      </c>
      <c r="AA25" s="21"/>
      <c r="AB25" s="22"/>
      <c r="AC25" s="21"/>
    </row>
    <row r="26" spans="1:29" s="1" customFormat="1" ht="14.25">
      <c r="A26" s="24" t="s">
        <v>77</v>
      </c>
      <c r="B26" s="25" t="s">
        <v>78</v>
      </c>
      <c r="C26" s="8">
        <v>49.91</v>
      </c>
      <c r="D26" s="9">
        <v>0</v>
      </c>
      <c r="E26" s="10">
        <v>0</v>
      </c>
      <c r="F26" s="9">
        <v>0</v>
      </c>
      <c r="G26" s="11">
        <v>0</v>
      </c>
      <c r="H26" s="11">
        <v>16</v>
      </c>
      <c r="I26" s="11">
        <v>0</v>
      </c>
      <c r="J26" s="11">
        <v>0</v>
      </c>
      <c r="K26" s="11">
        <v>0</v>
      </c>
      <c r="L26" s="11">
        <f t="shared" si="10"/>
        <v>65.91</v>
      </c>
      <c r="M26" s="11">
        <f t="shared" si="11"/>
        <v>13.182</v>
      </c>
      <c r="N26" s="11">
        <f t="shared" si="12"/>
        <v>19</v>
      </c>
      <c r="O26" s="16">
        <v>77.88</v>
      </c>
      <c r="P26" s="11">
        <f t="shared" si="13"/>
        <v>54.515999999999991</v>
      </c>
      <c r="Q26" s="11">
        <f t="shared" si="14"/>
        <v>22</v>
      </c>
      <c r="R26" s="17">
        <v>0</v>
      </c>
      <c r="S26" s="17">
        <v>0</v>
      </c>
      <c r="T26" s="18">
        <v>4</v>
      </c>
      <c r="U26" s="11">
        <f t="shared" si="15"/>
        <v>4</v>
      </c>
      <c r="V26" s="11">
        <f t="shared" si="16"/>
        <v>0.4</v>
      </c>
      <c r="W26" s="11">
        <f t="shared" si="17"/>
        <v>13</v>
      </c>
      <c r="X26" s="11">
        <f t="shared" si="18"/>
        <v>68.097999999999999</v>
      </c>
      <c r="Y26" s="19">
        <f t="shared" si="19"/>
        <v>22</v>
      </c>
      <c r="Z26" s="20">
        <v>48</v>
      </c>
      <c r="AA26" s="23"/>
      <c r="AB26" s="23"/>
      <c r="AC26" s="23"/>
    </row>
    <row r="27" spans="1:29" s="1" customFormat="1" ht="14.25">
      <c r="A27" s="24" t="s">
        <v>79</v>
      </c>
      <c r="B27" s="25" t="s">
        <v>80</v>
      </c>
      <c r="C27" s="8">
        <v>49.9</v>
      </c>
      <c r="D27" s="9">
        <v>0</v>
      </c>
      <c r="E27" s="10">
        <v>0</v>
      </c>
      <c r="F27" s="9">
        <v>0</v>
      </c>
      <c r="G27" s="11">
        <v>0</v>
      </c>
      <c r="H27" s="11">
        <v>15</v>
      </c>
      <c r="I27" s="11">
        <v>0</v>
      </c>
      <c r="J27" s="11">
        <v>0</v>
      </c>
      <c r="K27" s="11">
        <v>0</v>
      </c>
      <c r="L27" s="11">
        <f t="shared" si="10"/>
        <v>64.900000000000006</v>
      </c>
      <c r="M27" s="11">
        <f t="shared" si="11"/>
        <v>12.980000000000002</v>
      </c>
      <c r="N27" s="11">
        <f t="shared" si="12"/>
        <v>25</v>
      </c>
      <c r="O27" s="16">
        <v>77.31</v>
      </c>
      <c r="P27" s="11">
        <f t="shared" si="13"/>
        <v>54.116999999999997</v>
      </c>
      <c r="Q27" s="11">
        <f t="shared" si="14"/>
        <v>24</v>
      </c>
      <c r="R27" s="17">
        <v>0</v>
      </c>
      <c r="S27" s="17">
        <v>0</v>
      </c>
      <c r="T27" s="18">
        <v>3</v>
      </c>
      <c r="U27" s="11">
        <f t="shared" si="15"/>
        <v>3</v>
      </c>
      <c r="V27" s="11">
        <f t="shared" si="16"/>
        <v>0.30000000000000004</v>
      </c>
      <c r="W27" s="11">
        <f t="shared" si="17"/>
        <v>14</v>
      </c>
      <c r="X27" s="11">
        <f t="shared" si="18"/>
        <v>67.396999999999991</v>
      </c>
      <c r="Y27" s="19">
        <f t="shared" si="19"/>
        <v>24</v>
      </c>
      <c r="Z27" s="20">
        <v>52</v>
      </c>
      <c r="AA27" s="23"/>
      <c r="AB27" s="23"/>
      <c r="AC27" s="23"/>
    </row>
    <row r="28" spans="1:29" s="1" customFormat="1" ht="14.25">
      <c r="A28" s="24" t="s">
        <v>81</v>
      </c>
      <c r="B28" s="25" t="s">
        <v>82</v>
      </c>
      <c r="C28" s="8">
        <v>49.92</v>
      </c>
      <c r="D28" s="9">
        <v>0</v>
      </c>
      <c r="E28" s="10">
        <v>0</v>
      </c>
      <c r="F28" s="9">
        <v>0</v>
      </c>
      <c r="G28" s="11">
        <v>0</v>
      </c>
      <c r="H28" s="11">
        <v>15</v>
      </c>
      <c r="I28" s="11">
        <v>0</v>
      </c>
      <c r="J28" s="11">
        <v>0</v>
      </c>
      <c r="K28" s="11">
        <v>0</v>
      </c>
      <c r="L28" s="11">
        <f t="shared" si="10"/>
        <v>64.92</v>
      </c>
      <c r="M28" s="11">
        <f t="shared" si="11"/>
        <v>12.984000000000002</v>
      </c>
      <c r="N28" s="11">
        <f t="shared" si="12"/>
        <v>23</v>
      </c>
      <c r="O28" s="16">
        <v>74.44</v>
      </c>
      <c r="P28" s="11">
        <f t="shared" si="13"/>
        <v>52.107999999999997</v>
      </c>
      <c r="Q28" s="11">
        <f t="shared" si="14"/>
        <v>26</v>
      </c>
      <c r="R28" s="17">
        <v>0</v>
      </c>
      <c r="S28" s="17">
        <v>0</v>
      </c>
      <c r="T28" s="18">
        <v>3</v>
      </c>
      <c r="U28" s="11">
        <f t="shared" si="15"/>
        <v>3</v>
      </c>
      <c r="V28" s="11">
        <f t="shared" si="16"/>
        <v>0.30000000000000004</v>
      </c>
      <c r="W28" s="11">
        <f t="shared" si="17"/>
        <v>14</v>
      </c>
      <c r="X28" s="11">
        <f t="shared" si="18"/>
        <v>65.391999999999996</v>
      </c>
      <c r="Y28" s="19">
        <f t="shared" si="19"/>
        <v>26</v>
      </c>
      <c r="Z28" s="20">
        <v>56</v>
      </c>
      <c r="AA28" s="23"/>
      <c r="AB28" s="23"/>
      <c r="AC28" s="23"/>
    </row>
    <row r="29" spans="1:29" s="1" customFormat="1" ht="14.25">
      <c r="A29" s="24" t="s">
        <v>83</v>
      </c>
      <c r="B29" s="25" t="s">
        <v>84</v>
      </c>
      <c r="C29" s="8">
        <v>49.94</v>
      </c>
      <c r="D29" s="9">
        <v>0</v>
      </c>
      <c r="E29" s="10">
        <v>0</v>
      </c>
      <c r="F29" s="9">
        <v>0</v>
      </c>
      <c r="G29" s="11">
        <v>5</v>
      </c>
      <c r="H29" s="11">
        <v>15</v>
      </c>
      <c r="I29" s="11">
        <v>0</v>
      </c>
      <c r="J29" s="11">
        <v>0</v>
      </c>
      <c r="K29" s="11">
        <v>0</v>
      </c>
      <c r="L29" s="11">
        <f t="shared" si="10"/>
        <v>69.94</v>
      </c>
      <c r="M29" s="11">
        <f t="shared" si="11"/>
        <v>13.988</v>
      </c>
      <c r="N29" s="11">
        <f t="shared" si="12"/>
        <v>15</v>
      </c>
      <c r="O29" s="16">
        <v>78.56</v>
      </c>
      <c r="P29" s="11">
        <f t="shared" si="13"/>
        <v>54.991999999999997</v>
      </c>
      <c r="Q29" s="11">
        <f t="shared" si="14"/>
        <v>21</v>
      </c>
      <c r="R29" s="17">
        <v>0</v>
      </c>
      <c r="S29" s="17">
        <v>0</v>
      </c>
      <c r="T29" s="18">
        <v>3</v>
      </c>
      <c r="U29" s="11">
        <f t="shared" si="15"/>
        <v>3</v>
      </c>
      <c r="V29" s="11">
        <f t="shared" si="16"/>
        <v>0.30000000000000004</v>
      </c>
      <c r="W29" s="11">
        <f t="shared" si="17"/>
        <v>14</v>
      </c>
      <c r="X29" s="11">
        <f t="shared" si="18"/>
        <v>69.279999999999987</v>
      </c>
      <c r="Y29" s="19">
        <f t="shared" si="19"/>
        <v>21</v>
      </c>
      <c r="Z29" s="20">
        <v>44</v>
      </c>
      <c r="AA29" s="23"/>
      <c r="AB29" s="23"/>
      <c r="AC29" s="23"/>
    </row>
    <row r="30" spans="1:29" s="1" customFormat="1" ht="14.25">
      <c r="A30" s="24" t="s">
        <v>85</v>
      </c>
      <c r="B30" s="25" t="s">
        <v>86</v>
      </c>
      <c r="C30" s="8">
        <v>49.94</v>
      </c>
      <c r="D30" s="9">
        <v>0</v>
      </c>
      <c r="E30" s="10">
        <v>0</v>
      </c>
      <c r="F30" s="9">
        <v>5</v>
      </c>
      <c r="G30" s="11">
        <v>5</v>
      </c>
      <c r="H30" s="11">
        <v>15</v>
      </c>
      <c r="I30" s="11">
        <v>0</v>
      </c>
      <c r="J30" s="11">
        <v>0</v>
      </c>
      <c r="K30" s="11">
        <v>0</v>
      </c>
      <c r="L30" s="11">
        <f t="shared" si="10"/>
        <v>74.94</v>
      </c>
      <c r="M30" s="11">
        <f t="shared" si="11"/>
        <v>14.988</v>
      </c>
      <c r="N30" s="11">
        <f t="shared" si="12"/>
        <v>10</v>
      </c>
      <c r="O30" s="16">
        <v>82.63</v>
      </c>
      <c r="P30" s="11">
        <f t="shared" si="13"/>
        <v>57.840999999999994</v>
      </c>
      <c r="Q30" s="11">
        <f t="shared" si="14"/>
        <v>18</v>
      </c>
      <c r="R30" s="17">
        <v>0</v>
      </c>
      <c r="S30" s="17">
        <v>0</v>
      </c>
      <c r="T30" s="18">
        <v>3</v>
      </c>
      <c r="U30" s="11">
        <f t="shared" si="15"/>
        <v>3</v>
      </c>
      <c r="V30" s="11">
        <f t="shared" si="16"/>
        <v>0.30000000000000004</v>
      </c>
      <c r="W30" s="11">
        <f t="shared" si="17"/>
        <v>14</v>
      </c>
      <c r="X30" s="11">
        <f t="shared" si="18"/>
        <v>73.128999999999991</v>
      </c>
      <c r="Y30" s="19">
        <f t="shared" si="19"/>
        <v>17</v>
      </c>
      <c r="Z30" s="20">
        <v>29</v>
      </c>
      <c r="AA30" s="23"/>
      <c r="AB30" s="23"/>
      <c r="AC30" s="23"/>
    </row>
    <row r="31" spans="1:29" s="1" customFormat="1" ht="14.25">
      <c r="A31" s="24" t="s">
        <v>87</v>
      </c>
      <c r="B31" s="24" t="s">
        <v>88</v>
      </c>
      <c r="C31" s="8">
        <v>49.89</v>
      </c>
      <c r="D31" s="9">
        <v>0</v>
      </c>
      <c r="E31" s="10">
        <v>0</v>
      </c>
      <c r="F31" s="9">
        <v>0</v>
      </c>
      <c r="G31" s="11">
        <v>0</v>
      </c>
      <c r="H31" s="11">
        <v>15</v>
      </c>
      <c r="I31" s="11">
        <v>0</v>
      </c>
      <c r="J31" s="11">
        <v>0</v>
      </c>
      <c r="K31" s="11">
        <v>0</v>
      </c>
      <c r="L31" s="11">
        <f t="shared" si="10"/>
        <v>64.89</v>
      </c>
      <c r="M31" s="11">
        <f t="shared" si="11"/>
        <v>12.978000000000002</v>
      </c>
      <c r="N31" s="11">
        <f t="shared" si="12"/>
        <v>26</v>
      </c>
      <c r="O31" s="16">
        <v>69.33</v>
      </c>
      <c r="P31" s="11">
        <f t="shared" si="13"/>
        <v>48.530999999999999</v>
      </c>
      <c r="Q31" s="11">
        <f t="shared" si="14"/>
        <v>29</v>
      </c>
      <c r="R31" s="17">
        <v>0</v>
      </c>
      <c r="S31" s="17">
        <v>0</v>
      </c>
      <c r="T31" s="18">
        <v>3</v>
      </c>
      <c r="U31" s="11">
        <f t="shared" si="15"/>
        <v>3</v>
      </c>
      <c r="V31" s="11">
        <f t="shared" si="16"/>
        <v>0.30000000000000004</v>
      </c>
      <c r="W31" s="11">
        <f t="shared" si="17"/>
        <v>14</v>
      </c>
      <c r="X31" s="11">
        <f t="shared" si="18"/>
        <v>61.808999999999997</v>
      </c>
      <c r="Y31" s="19">
        <f t="shared" si="19"/>
        <v>29</v>
      </c>
      <c r="Z31" s="20">
        <v>59</v>
      </c>
      <c r="AA31" s="23"/>
      <c r="AB31" s="23"/>
      <c r="AC31" s="23"/>
    </row>
    <row r="32" spans="1:29" s="1" customFormat="1" ht="14.25">
      <c r="A32" s="24" t="s">
        <v>89</v>
      </c>
      <c r="B32" s="24" t="s">
        <v>90</v>
      </c>
      <c r="C32" s="8">
        <v>49.92</v>
      </c>
      <c r="D32" s="9">
        <v>0</v>
      </c>
      <c r="E32" s="10">
        <v>0</v>
      </c>
      <c r="F32" s="9">
        <v>0</v>
      </c>
      <c r="G32" s="11">
        <v>0</v>
      </c>
      <c r="H32" s="11">
        <v>15</v>
      </c>
      <c r="I32" s="11">
        <v>0</v>
      </c>
      <c r="J32" s="11">
        <v>0</v>
      </c>
      <c r="K32" s="11">
        <v>0</v>
      </c>
      <c r="L32" s="11">
        <f t="shared" si="10"/>
        <v>64.92</v>
      </c>
      <c r="M32" s="11">
        <f t="shared" si="11"/>
        <v>12.984000000000002</v>
      </c>
      <c r="N32" s="11">
        <f t="shared" si="12"/>
        <v>23</v>
      </c>
      <c r="O32" s="16">
        <v>77.33</v>
      </c>
      <c r="P32" s="11">
        <f t="shared" si="13"/>
        <v>54.130999999999993</v>
      </c>
      <c r="Q32" s="11">
        <f t="shared" si="14"/>
        <v>23</v>
      </c>
      <c r="R32" s="17">
        <v>0</v>
      </c>
      <c r="S32" s="17">
        <v>0</v>
      </c>
      <c r="T32" s="18">
        <v>3</v>
      </c>
      <c r="U32" s="11">
        <f t="shared" si="15"/>
        <v>3</v>
      </c>
      <c r="V32" s="11">
        <f t="shared" si="16"/>
        <v>0.30000000000000004</v>
      </c>
      <c r="W32" s="11">
        <f t="shared" si="17"/>
        <v>14</v>
      </c>
      <c r="X32" s="11">
        <f t="shared" si="18"/>
        <v>67.414999999999992</v>
      </c>
      <c r="Y32" s="19">
        <f t="shared" si="19"/>
        <v>23</v>
      </c>
      <c r="Z32" s="20">
        <v>51</v>
      </c>
      <c r="AA32" s="23"/>
      <c r="AB32" s="23"/>
      <c r="AC32" s="23"/>
    </row>
    <row r="33" spans="1:29" s="1" customFormat="1" ht="14.25">
      <c r="A33" s="24" t="s">
        <v>91</v>
      </c>
      <c r="B33" s="24" t="s">
        <v>92</v>
      </c>
      <c r="C33" s="8">
        <v>49.92</v>
      </c>
      <c r="D33" s="9">
        <v>0</v>
      </c>
      <c r="E33" s="10">
        <v>6</v>
      </c>
      <c r="F33" s="9">
        <v>0</v>
      </c>
      <c r="G33" s="11">
        <v>0</v>
      </c>
      <c r="H33" s="11">
        <v>15</v>
      </c>
      <c r="I33" s="11">
        <v>0</v>
      </c>
      <c r="J33" s="11">
        <v>0</v>
      </c>
      <c r="K33" s="11">
        <v>0</v>
      </c>
      <c r="L33" s="11">
        <f t="shared" si="10"/>
        <v>70.92</v>
      </c>
      <c r="M33" s="11">
        <f t="shared" si="11"/>
        <v>14.184000000000001</v>
      </c>
      <c r="N33" s="11">
        <f t="shared" si="12"/>
        <v>13</v>
      </c>
      <c r="O33" s="16">
        <v>80</v>
      </c>
      <c r="P33" s="11">
        <f t="shared" si="13"/>
        <v>56</v>
      </c>
      <c r="Q33" s="11">
        <f t="shared" si="14"/>
        <v>20</v>
      </c>
      <c r="R33" s="17">
        <v>0</v>
      </c>
      <c r="S33" s="17">
        <v>0</v>
      </c>
      <c r="T33" s="18">
        <v>3</v>
      </c>
      <c r="U33" s="11">
        <f t="shared" si="15"/>
        <v>3</v>
      </c>
      <c r="V33" s="11">
        <f t="shared" si="16"/>
        <v>0.30000000000000004</v>
      </c>
      <c r="W33" s="11">
        <f t="shared" si="17"/>
        <v>14</v>
      </c>
      <c r="X33" s="11">
        <f t="shared" si="18"/>
        <v>70.483999999999995</v>
      </c>
      <c r="Y33" s="19">
        <f t="shared" si="19"/>
        <v>20</v>
      </c>
      <c r="Z33" s="20">
        <v>41</v>
      </c>
      <c r="AA33" s="23"/>
      <c r="AB33" s="23"/>
      <c r="AC33" s="23"/>
    </row>
    <row r="34" spans="1:29" s="1" customFormat="1" ht="14.25">
      <c r="A34" s="24" t="s">
        <v>93</v>
      </c>
      <c r="B34" s="24" t="s">
        <v>94</v>
      </c>
      <c r="C34" s="8">
        <v>49.94</v>
      </c>
      <c r="D34" s="9">
        <v>0</v>
      </c>
      <c r="E34" s="10">
        <v>0</v>
      </c>
      <c r="F34" s="9">
        <v>0</v>
      </c>
      <c r="G34" s="11">
        <v>5</v>
      </c>
      <c r="H34" s="11">
        <v>15</v>
      </c>
      <c r="I34" s="11">
        <v>0</v>
      </c>
      <c r="J34" s="11">
        <v>0</v>
      </c>
      <c r="K34" s="11">
        <v>0</v>
      </c>
      <c r="L34" s="11">
        <f t="shared" si="10"/>
        <v>69.94</v>
      </c>
      <c r="M34" s="11">
        <f t="shared" si="11"/>
        <v>13.988</v>
      </c>
      <c r="N34" s="11">
        <f t="shared" si="12"/>
        <v>15</v>
      </c>
      <c r="O34" s="16">
        <v>85.88</v>
      </c>
      <c r="P34" s="11">
        <f t="shared" si="13"/>
        <v>60.115999999999993</v>
      </c>
      <c r="Q34" s="11">
        <f t="shared" si="14"/>
        <v>7</v>
      </c>
      <c r="R34" s="17">
        <v>0</v>
      </c>
      <c r="S34" s="17">
        <v>0</v>
      </c>
      <c r="T34" s="18">
        <v>3</v>
      </c>
      <c r="U34" s="11">
        <f t="shared" si="15"/>
        <v>3</v>
      </c>
      <c r="V34" s="11">
        <f t="shared" si="16"/>
        <v>0.30000000000000004</v>
      </c>
      <c r="W34" s="11">
        <f t="shared" si="17"/>
        <v>14</v>
      </c>
      <c r="X34" s="11">
        <f t="shared" si="18"/>
        <v>74.403999999999982</v>
      </c>
      <c r="Y34" s="19">
        <f t="shared" si="19"/>
        <v>13</v>
      </c>
      <c r="Z34" s="20">
        <v>23</v>
      </c>
      <c r="AA34" s="23"/>
      <c r="AB34" s="23"/>
      <c r="AC34" s="23"/>
    </row>
    <row r="35" spans="1:29" s="1" customFormat="1" ht="14.25">
      <c r="A35" s="24" t="s">
        <v>95</v>
      </c>
      <c r="B35" s="24" t="s">
        <v>96</v>
      </c>
      <c r="C35" s="8">
        <v>49.98</v>
      </c>
      <c r="D35" s="9">
        <v>0</v>
      </c>
      <c r="E35" s="10">
        <v>18</v>
      </c>
      <c r="F35" s="9">
        <v>5</v>
      </c>
      <c r="G35" s="11">
        <v>5</v>
      </c>
      <c r="H35" s="11">
        <v>16.5</v>
      </c>
      <c r="I35" s="11">
        <v>0</v>
      </c>
      <c r="J35" s="11">
        <v>0</v>
      </c>
      <c r="K35" s="11">
        <v>0</v>
      </c>
      <c r="L35" s="11">
        <f t="shared" si="10"/>
        <v>94.47999999999999</v>
      </c>
      <c r="M35" s="11">
        <f t="shared" si="11"/>
        <v>18.895999999999997</v>
      </c>
      <c r="N35" s="11">
        <f t="shared" si="12"/>
        <v>2</v>
      </c>
      <c r="O35" s="16">
        <v>88.94</v>
      </c>
      <c r="P35" s="11">
        <f t="shared" si="13"/>
        <v>62.257999999999996</v>
      </c>
      <c r="Q35" s="11">
        <f t="shared" si="14"/>
        <v>4</v>
      </c>
      <c r="R35" s="17">
        <v>0</v>
      </c>
      <c r="S35" s="17">
        <v>0</v>
      </c>
      <c r="T35" s="18">
        <v>6</v>
      </c>
      <c r="U35" s="11">
        <f t="shared" si="15"/>
        <v>6</v>
      </c>
      <c r="V35" s="11">
        <f t="shared" si="16"/>
        <v>0.60000000000000009</v>
      </c>
      <c r="W35" s="11">
        <f t="shared" si="17"/>
        <v>7</v>
      </c>
      <c r="X35" s="11">
        <f t="shared" si="18"/>
        <v>81.753999999999991</v>
      </c>
      <c r="Y35" s="19">
        <f t="shared" si="19"/>
        <v>3</v>
      </c>
      <c r="Z35" s="20">
        <v>4</v>
      </c>
      <c r="AA35" s="23"/>
      <c r="AB35" s="23"/>
      <c r="AC35" s="23"/>
    </row>
    <row r="36" spans="1:29" s="1" customFormat="1" ht="14.25">
      <c r="A36" s="24" t="s">
        <v>97</v>
      </c>
      <c r="B36" s="24" t="s">
        <v>98</v>
      </c>
      <c r="C36" s="8">
        <v>49.94</v>
      </c>
      <c r="D36" s="9">
        <v>0</v>
      </c>
      <c r="E36" s="10">
        <v>6</v>
      </c>
      <c r="F36" s="9">
        <v>0</v>
      </c>
      <c r="G36" s="11">
        <v>5</v>
      </c>
      <c r="H36" s="11">
        <v>15</v>
      </c>
      <c r="I36" s="11">
        <v>0</v>
      </c>
      <c r="J36" s="11">
        <v>0</v>
      </c>
      <c r="K36" s="11">
        <v>0</v>
      </c>
      <c r="L36" s="11">
        <f t="shared" si="10"/>
        <v>75.94</v>
      </c>
      <c r="M36" s="11">
        <f t="shared" si="11"/>
        <v>15.188000000000001</v>
      </c>
      <c r="N36" s="11">
        <f t="shared" si="12"/>
        <v>8</v>
      </c>
      <c r="O36" s="16">
        <v>87.5</v>
      </c>
      <c r="P36" s="11">
        <f t="shared" si="13"/>
        <v>61.249999999999993</v>
      </c>
      <c r="Q36" s="11">
        <f t="shared" si="14"/>
        <v>5</v>
      </c>
      <c r="R36" s="17">
        <v>0</v>
      </c>
      <c r="S36" s="17">
        <v>0</v>
      </c>
      <c r="T36" s="18">
        <v>3</v>
      </c>
      <c r="U36" s="11">
        <v>0</v>
      </c>
      <c r="V36" s="11">
        <f t="shared" si="16"/>
        <v>0</v>
      </c>
      <c r="W36" s="11">
        <f t="shared" si="17"/>
        <v>29</v>
      </c>
      <c r="X36" s="11">
        <f t="shared" si="18"/>
        <v>76.437999999999988</v>
      </c>
      <c r="Y36" s="19">
        <f t="shared" si="19"/>
        <v>7</v>
      </c>
      <c r="Z36" s="20">
        <v>14</v>
      </c>
      <c r="AA36" s="23"/>
      <c r="AB36" s="23"/>
      <c r="AC36" s="23"/>
    </row>
    <row r="37" spans="1:29" s="1" customFormat="1">
      <c r="A37" s="12"/>
      <c r="B37" s="12"/>
    </row>
    <row r="38" spans="1:29" s="1" customFormat="1">
      <c r="A38" s="12"/>
      <c r="B38" s="12"/>
    </row>
    <row r="39" spans="1:29" s="1" customFormat="1">
      <c r="A39" s="12"/>
      <c r="B39" s="12"/>
    </row>
    <row r="40" spans="1:29" s="1" customFormat="1">
      <c r="A40" s="12"/>
      <c r="B40" s="12"/>
    </row>
    <row r="41" spans="1:29" s="1" customFormat="1">
      <c r="A41" s="12"/>
      <c r="B41" s="12"/>
    </row>
    <row r="42" spans="1:29" s="1" customFormat="1">
      <c r="A42" s="12"/>
      <c r="B42" s="12"/>
    </row>
    <row r="43" spans="1:29" s="1" customFormat="1">
      <c r="A43" s="12"/>
      <c r="B43" s="12"/>
    </row>
    <row r="44" spans="1:29" s="1" customFormat="1">
      <c r="A44" s="12"/>
      <c r="B44" s="12"/>
    </row>
    <row r="45" spans="1:29" s="1" customFormat="1">
      <c r="A45" s="12"/>
      <c r="B45" s="12"/>
    </row>
    <row r="46" spans="1:29" s="1" customFormat="1"/>
    <row r="47" spans="1:29" s="1" customFormat="1"/>
    <row r="48" spans="1:29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</sheetData>
  <mergeCells count="29">
    <mergeCell ref="O5:Q5"/>
    <mergeCell ref="R5:W5"/>
    <mergeCell ref="D6:G6"/>
    <mergeCell ref="I6:K6"/>
    <mergeCell ref="L6:L7"/>
    <mergeCell ref="M6:M7"/>
    <mergeCell ref="N6:N7"/>
    <mergeCell ref="O6:O7"/>
    <mergeCell ref="P6:P7"/>
    <mergeCell ref="Q6:Q7"/>
    <mergeCell ref="U6:U7"/>
    <mergeCell ref="V6:V7"/>
    <mergeCell ref="W6:W7"/>
    <mergeCell ref="A1:AC1"/>
    <mergeCell ref="A2:AC2"/>
    <mergeCell ref="A3:Q3"/>
    <mergeCell ref="R3:AC3"/>
    <mergeCell ref="C4:N4"/>
    <mergeCell ref="O4:Q4"/>
    <mergeCell ref="R4:W4"/>
    <mergeCell ref="A4:A7"/>
    <mergeCell ref="B4:B7"/>
    <mergeCell ref="X4:X7"/>
    <mergeCell ref="Y4:Y7"/>
    <mergeCell ref="Z4:Z7"/>
    <mergeCell ref="AA4:AA7"/>
    <mergeCell ref="AB4:AB7"/>
    <mergeCell ref="AC4:AC7"/>
    <mergeCell ref="C5:N5"/>
  </mergeCells>
  <phoneticPr fontId="19" type="noConversion"/>
  <printOptions horizontalCentered="1"/>
  <pageMargins left="0" right="0" top="0" bottom="0" header="0.31496062992126" footer="0.31496062992126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20营销一班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cp:lastPrinted>2021-04-06T05:58:00Z</cp:lastPrinted>
  <dcterms:created xsi:type="dcterms:W3CDTF">2006-09-13T11:21:00Z</dcterms:created>
  <dcterms:modified xsi:type="dcterms:W3CDTF">2022-03-16T14:04:59Z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260A52F3BB9A467780022C5F36573BE8</vt:lpwstr>
  </property>
</Properties>
</file>