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Y36" i="1" l="1"/>
  <c r="X36" i="1"/>
  <c r="W36" i="1"/>
  <c r="V36" i="1"/>
  <c r="Q36" i="1"/>
  <c r="P36" i="1"/>
  <c r="N36" i="1"/>
  <c r="M36" i="1"/>
  <c r="L36" i="1"/>
  <c r="Y35" i="1"/>
  <c r="X35" i="1"/>
  <c r="W35" i="1"/>
  <c r="V35" i="1"/>
  <c r="U35" i="1"/>
  <c r="Q35" i="1"/>
  <c r="P35" i="1"/>
  <c r="N35" i="1"/>
  <c r="M35" i="1"/>
  <c r="L35" i="1"/>
  <c r="Y34" i="1"/>
  <c r="X34" i="1"/>
  <c r="W34" i="1"/>
  <c r="V34" i="1"/>
  <c r="Q34" i="1"/>
  <c r="P34" i="1"/>
  <c r="N34" i="1"/>
  <c r="M34" i="1"/>
  <c r="L34" i="1"/>
  <c r="Y33" i="1"/>
  <c r="X33" i="1"/>
  <c r="W33" i="1"/>
  <c r="V33" i="1"/>
  <c r="Q33" i="1"/>
  <c r="P33" i="1"/>
  <c r="N33" i="1"/>
  <c r="M33" i="1"/>
  <c r="L33" i="1"/>
  <c r="Y32" i="1"/>
  <c r="X32" i="1"/>
  <c r="W32" i="1"/>
  <c r="V32" i="1"/>
  <c r="Q32" i="1"/>
  <c r="P32" i="1"/>
  <c r="N32" i="1"/>
  <c r="M32" i="1"/>
  <c r="L32" i="1"/>
  <c r="Y31" i="1"/>
  <c r="X31" i="1"/>
  <c r="W31" i="1"/>
  <c r="V31" i="1"/>
  <c r="Q31" i="1"/>
  <c r="P31" i="1"/>
  <c r="N31" i="1"/>
  <c r="M31" i="1"/>
  <c r="L31" i="1"/>
  <c r="Y30" i="1"/>
  <c r="X30" i="1"/>
  <c r="W30" i="1"/>
  <c r="V30" i="1"/>
  <c r="U30" i="1"/>
  <c r="Q30" i="1"/>
  <c r="P30" i="1"/>
  <c r="N30" i="1"/>
  <c r="M30" i="1"/>
  <c r="L30" i="1"/>
  <c r="Y29" i="1"/>
  <c r="X29" i="1"/>
  <c r="W29" i="1"/>
  <c r="V29" i="1"/>
  <c r="U29" i="1"/>
  <c r="Q29" i="1"/>
  <c r="P29" i="1"/>
  <c r="N29" i="1"/>
  <c r="M29" i="1"/>
  <c r="L29" i="1"/>
  <c r="Y28" i="1"/>
  <c r="X28" i="1"/>
  <c r="W28" i="1"/>
  <c r="V28" i="1"/>
  <c r="U28" i="1"/>
  <c r="Q28" i="1"/>
  <c r="P28" i="1"/>
  <c r="N28" i="1"/>
  <c r="M28" i="1"/>
  <c r="L28" i="1"/>
  <c r="Y27" i="1"/>
  <c r="X27" i="1"/>
  <c r="W27" i="1"/>
  <c r="V27" i="1"/>
  <c r="U27" i="1"/>
  <c r="Q27" i="1"/>
  <c r="P27" i="1"/>
  <c r="N27" i="1"/>
  <c r="M27" i="1"/>
  <c r="L27" i="1"/>
  <c r="Y26" i="1"/>
  <c r="X26" i="1"/>
  <c r="W26" i="1"/>
  <c r="V26" i="1"/>
  <c r="U26" i="1"/>
  <c r="Q26" i="1"/>
  <c r="P26" i="1"/>
  <c r="N26" i="1"/>
  <c r="M26" i="1"/>
  <c r="L26" i="1"/>
  <c r="Y25" i="1"/>
  <c r="X25" i="1"/>
  <c r="W25" i="1"/>
  <c r="V25" i="1"/>
  <c r="Q25" i="1"/>
  <c r="P25" i="1"/>
  <c r="N25" i="1"/>
  <c r="M25" i="1"/>
  <c r="L25" i="1"/>
  <c r="Y24" i="1"/>
  <c r="X24" i="1"/>
  <c r="W24" i="1"/>
  <c r="V24" i="1"/>
  <c r="U24" i="1"/>
  <c r="Q24" i="1"/>
  <c r="P24" i="1"/>
  <c r="N24" i="1"/>
  <c r="M24" i="1"/>
  <c r="L24" i="1"/>
  <c r="Y23" i="1"/>
  <c r="X23" i="1"/>
  <c r="W23" i="1"/>
  <c r="V23" i="1"/>
  <c r="U23" i="1"/>
  <c r="Q23" i="1"/>
  <c r="P23" i="1"/>
  <c r="N23" i="1"/>
  <c r="M23" i="1"/>
  <c r="L23" i="1"/>
  <c r="Y22" i="1"/>
  <c r="X22" i="1"/>
  <c r="W22" i="1"/>
  <c r="V22" i="1"/>
  <c r="Q22" i="1"/>
  <c r="P22" i="1"/>
  <c r="N22" i="1"/>
  <c r="M22" i="1"/>
  <c r="L22" i="1"/>
  <c r="Y21" i="1"/>
  <c r="X21" i="1"/>
  <c r="W21" i="1"/>
  <c r="V21" i="1"/>
  <c r="Q21" i="1"/>
  <c r="P21" i="1"/>
  <c r="N21" i="1"/>
  <c r="M21" i="1"/>
  <c r="L21" i="1"/>
  <c r="Y20" i="1"/>
  <c r="X20" i="1"/>
  <c r="W20" i="1"/>
  <c r="V20" i="1"/>
  <c r="Q20" i="1"/>
  <c r="P20" i="1"/>
  <c r="N20" i="1"/>
  <c r="M20" i="1"/>
  <c r="L20" i="1"/>
  <c r="Y19" i="1"/>
  <c r="X19" i="1"/>
  <c r="W19" i="1"/>
  <c r="V19" i="1"/>
  <c r="Q19" i="1"/>
  <c r="P19" i="1"/>
  <c r="N19" i="1"/>
  <c r="M19" i="1"/>
  <c r="L19" i="1"/>
  <c r="Y18" i="1"/>
  <c r="X18" i="1"/>
  <c r="W18" i="1"/>
  <c r="V18" i="1"/>
  <c r="Q18" i="1"/>
  <c r="P18" i="1"/>
  <c r="N18" i="1"/>
  <c r="M18" i="1"/>
  <c r="L18" i="1"/>
  <c r="Y17" i="1"/>
  <c r="X17" i="1"/>
  <c r="W17" i="1"/>
  <c r="V17" i="1"/>
  <c r="U17" i="1"/>
  <c r="Q17" i="1"/>
  <c r="P17" i="1"/>
  <c r="N17" i="1"/>
  <c r="M17" i="1"/>
  <c r="L17" i="1"/>
  <c r="Y16" i="1"/>
  <c r="X16" i="1"/>
  <c r="W16" i="1"/>
  <c r="V16" i="1"/>
  <c r="Q16" i="1"/>
  <c r="P16" i="1"/>
  <c r="N16" i="1"/>
  <c r="M16" i="1"/>
  <c r="L16" i="1"/>
  <c r="Y15" i="1"/>
  <c r="X15" i="1"/>
  <c r="W15" i="1"/>
  <c r="V15" i="1"/>
  <c r="Q15" i="1"/>
  <c r="P15" i="1"/>
  <c r="N15" i="1"/>
  <c r="M15" i="1"/>
  <c r="L15" i="1"/>
  <c r="Y14" i="1"/>
  <c r="X14" i="1"/>
  <c r="W14" i="1"/>
  <c r="V14" i="1"/>
  <c r="Q14" i="1"/>
  <c r="P14" i="1"/>
  <c r="N14" i="1"/>
  <c r="M14" i="1"/>
  <c r="L14" i="1"/>
  <c r="Y13" i="1"/>
  <c r="X13" i="1"/>
  <c r="W13" i="1"/>
  <c r="V13" i="1"/>
  <c r="Q13" i="1"/>
  <c r="P13" i="1"/>
  <c r="N13" i="1"/>
  <c r="M13" i="1"/>
  <c r="L13" i="1"/>
  <c r="Y12" i="1"/>
  <c r="X12" i="1"/>
  <c r="W12" i="1"/>
  <c r="V12" i="1"/>
  <c r="Q12" i="1"/>
  <c r="P12" i="1"/>
  <c r="N12" i="1"/>
  <c r="M12" i="1"/>
  <c r="L12" i="1"/>
  <c r="Y11" i="1"/>
  <c r="X11" i="1"/>
  <c r="W11" i="1"/>
  <c r="V11" i="1"/>
  <c r="Q11" i="1"/>
  <c r="P11" i="1"/>
  <c r="N11" i="1"/>
  <c r="M11" i="1"/>
  <c r="L11" i="1"/>
  <c r="Y10" i="1"/>
  <c r="X10" i="1"/>
  <c r="W10" i="1"/>
  <c r="V10" i="1"/>
  <c r="Q10" i="1"/>
  <c r="P10" i="1"/>
  <c r="N10" i="1"/>
  <c r="M10" i="1"/>
  <c r="L10" i="1"/>
  <c r="Y9" i="1"/>
  <c r="X9" i="1"/>
  <c r="W9" i="1"/>
  <c r="V9" i="1"/>
  <c r="Q9" i="1"/>
  <c r="P9" i="1"/>
  <c r="N9" i="1"/>
  <c r="M9" i="1"/>
  <c r="L9" i="1"/>
  <c r="Y8" i="1"/>
  <c r="X8" i="1"/>
  <c r="W8" i="1"/>
  <c r="V8" i="1"/>
  <c r="Q8" i="1"/>
  <c r="P8" i="1"/>
  <c r="N8" i="1"/>
  <c r="M8" i="1"/>
  <c r="L8" i="1"/>
</calcChain>
</file>

<file path=xl/sharedStrings.xml><?xml version="1.0" encoding="utf-8"?>
<sst xmlns="http://schemas.openxmlformats.org/spreadsheetml/2006/main" count="72" uniqueCount="70">
  <si>
    <t>（数据保留小数点后2位）</t>
  </si>
  <si>
    <t>系别：财经系     年级： 21级    班级：人力资源管理1班       人数： 29       缺考、缓考：</t>
  </si>
  <si>
    <t>学号</t>
  </si>
  <si>
    <t xml:space="preserve"> 姓   名</t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</si>
  <si>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</si>
  <si>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</si>
  <si>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</si>
  <si>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</si>
  <si>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</si>
  <si>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</si>
  <si>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备注</t>
  </si>
  <si>
    <t xml:space="preserve">    （占20%）</t>
  </si>
  <si>
    <t xml:space="preserve"> （占70%）</t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</si>
  <si>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</si>
  <si>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</si>
  <si>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</si>
  <si>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</si>
  <si>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</si>
  <si>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</si>
  <si>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</si>
  <si>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</si>
  <si>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</si>
  <si>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</si>
  <si>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</si>
  <si>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</si>
  <si>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</si>
  <si>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</si>
  <si>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</si>
  <si>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</si>
  <si>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</si>
  <si>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</si>
  <si>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</si>
  <si>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</si>
  <si>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</si>
  <si>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</si>
  <si>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</si>
  <si>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</si>
  <si>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</si>
  <si>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</si>
  <si>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黄培硕</t>
  </si>
  <si>
    <t>柏晶晶</t>
  </si>
  <si>
    <t>代雯雯</t>
  </si>
  <si>
    <t>姜亚晨</t>
  </si>
  <si>
    <t>郑佳忱</t>
  </si>
  <si>
    <t>宋晓林</t>
  </si>
  <si>
    <t>杜娅妮</t>
  </si>
  <si>
    <t>赵瑞新</t>
  </si>
  <si>
    <t>陈燕</t>
  </si>
  <si>
    <t>张怡然</t>
  </si>
  <si>
    <t>王欣倩</t>
  </si>
  <si>
    <t>张颖紫</t>
  </si>
  <si>
    <t>朱梦宇</t>
  </si>
  <si>
    <t>董美祎</t>
  </si>
  <si>
    <t>刘海林</t>
  </si>
  <si>
    <t>张艳芬</t>
  </si>
  <si>
    <t>吕欣谣</t>
  </si>
  <si>
    <t>孙世煊</t>
  </si>
  <si>
    <t>魏梓伊</t>
  </si>
  <si>
    <t>李金莹</t>
  </si>
  <si>
    <t>张晓萌</t>
  </si>
  <si>
    <t>刘诚莉</t>
  </si>
  <si>
    <t>田聪慧</t>
  </si>
  <si>
    <t>杨婉瑜</t>
  </si>
  <si>
    <t>靳梦鑫</t>
  </si>
  <si>
    <t>李春扬</t>
  </si>
  <si>
    <t>李雪平</t>
  </si>
  <si>
    <t>董明超</t>
  </si>
  <si>
    <t>郑奕康</t>
  </si>
  <si>
    <r>
      <t xml:space="preserve"> </t>
    </r>
    <r>
      <rPr>
        <b/>
        <sz val="9"/>
        <color theme="1"/>
        <rFont val="宋体"/>
        <family val="3"/>
        <charset val="134"/>
        <scheme val="minor"/>
      </rPr>
      <t>学 生 综 合 测 评 统 计 表</t>
    </r>
  </si>
  <si>
    <r>
      <t xml:space="preserve">   </t>
    </r>
    <r>
      <rPr>
        <b/>
        <sz val="9"/>
        <color theme="1"/>
        <rFont val="宋体"/>
        <family val="3"/>
        <charset val="134"/>
        <scheme val="minor"/>
      </rPr>
      <t>（占10%）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</si>
</sst>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 &quot;￥&quot;* #,##0.00_ ;_ &quot;￥&quot;* \-#,##0.00_ ;_ &quot;￥&quot;* &quot;-&quot;??_ ;_ @_ "/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i/>
      <sz val="11"/>
      <color rgb="FFFF0000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i/>
      <sz val="8"/>
      <color rgb="FFFF0000"/>
      <name val="宋体"/>
      <family val="3"/>
      <charset val="134"/>
      <scheme val="minor"/>
    </font>
    <font>
      <sz val="8"/>
      <color theme="1"/>
      <name val="黑体"/>
      <family val="3"/>
      <charset val="134"/>
    </font>
    <font>
      <sz val="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 applyProtection="1">
      <alignment horizontal="center" vertical="center"/>
    </xf>
    <xf numFmtId="178" fontId="5" fillId="0" borderId="1" xfId="1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7" fontId="5" fillId="0" borderId="7" xfId="1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7" fontId="5" fillId="0" borderId="0" xfId="1" applyNumberFormat="1" applyFont="1" applyFill="1" applyBorder="1" applyAlignment="1" applyProtection="1">
      <alignment horizontal="center" vertical="center"/>
    </xf>
    <xf numFmtId="178" fontId="5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3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topLeftCell="A2" zoomScale="130" zoomScaleNormal="130" workbookViewId="0">
      <selection activeCell="W19" sqref="W19"/>
    </sheetView>
  </sheetViews>
  <sheetFormatPr defaultColWidth="8.75" defaultRowHeight="13.5" x14ac:dyDescent="0.15"/>
  <cols>
    <col min="1" max="1" width="5.5" style="1" customWidth="1"/>
    <col min="2" max="2" width="4.75" style="1" customWidth="1"/>
    <col min="3" max="3" width="5.75" style="59" customWidth="1"/>
    <col min="4" max="4" width="5.125" style="59" customWidth="1"/>
    <col min="5" max="5" width="5.875" style="59" customWidth="1"/>
    <col min="6" max="7" width="5.125" style="59" customWidth="1"/>
    <col min="8" max="8" width="6.125" style="59" customWidth="1"/>
    <col min="9" max="11" width="5.125" style="59" customWidth="1"/>
    <col min="12" max="12" width="6.125" style="41" customWidth="1"/>
    <col min="13" max="13" width="5.5" style="41" customWidth="1"/>
    <col min="14" max="14" width="3.375" style="1" customWidth="1"/>
    <col min="15" max="16" width="5.625" style="41" customWidth="1"/>
    <col min="17" max="17" width="3.125" style="1" customWidth="1"/>
    <col min="18" max="20" width="4.875" style="41" customWidth="1"/>
    <col min="21" max="22" width="4.625" style="41" customWidth="1"/>
    <col min="23" max="23" width="3.625" style="1" customWidth="1"/>
    <col min="24" max="24" width="5.875" style="41" customWidth="1"/>
    <col min="25" max="25" width="2.375" style="1" customWidth="1"/>
    <col min="26" max="26" width="4.375" style="1" customWidth="1"/>
    <col min="27" max="27" width="4.25" style="1" customWidth="1"/>
    <col min="28" max="16384" width="8.75" style="1"/>
  </cols>
  <sheetData>
    <row r="1" spans="1:27" x14ac:dyDescent="0.15">
      <c r="A1" s="4" t="s">
        <v>68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  <c r="O1" s="6"/>
      <c r="P1" s="6"/>
      <c r="Q1" s="5"/>
      <c r="R1" s="6"/>
      <c r="S1" s="6"/>
      <c r="T1" s="6"/>
      <c r="U1" s="6"/>
      <c r="V1" s="6"/>
      <c r="W1" s="5"/>
      <c r="X1" s="6"/>
      <c r="Y1" s="5"/>
      <c r="Z1" s="5"/>
      <c r="AA1" s="5"/>
    </row>
    <row r="2" spans="1:27" x14ac:dyDescent="0.15">
      <c r="A2" s="4" t="s">
        <v>0</v>
      </c>
      <c r="B2" s="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  <c r="O2" s="7"/>
      <c r="P2" s="7"/>
      <c r="Q2" s="4"/>
      <c r="R2" s="7"/>
      <c r="S2" s="7"/>
      <c r="T2" s="7"/>
      <c r="U2" s="7"/>
      <c r="V2" s="7"/>
      <c r="W2" s="4"/>
      <c r="X2" s="7"/>
      <c r="Y2" s="4"/>
      <c r="Z2" s="4"/>
      <c r="AA2" s="4"/>
    </row>
    <row r="3" spans="1:27" x14ac:dyDescent="0.15">
      <c r="A3" s="36" t="s">
        <v>1</v>
      </c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6"/>
      <c r="O3" s="37"/>
      <c r="P3" s="37"/>
      <c r="Q3" s="4"/>
      <c r="R3" s="7"/>
      <c r="S3" s="7"/>
      <c r="T3" s="7"/>
      <c r="U3" s="7"/>
      <c r="V3" s="7"/>
      <c r="W3" s="4"/>
      <c r="X3" s="7"/>
      <c r="Y3" s="4"/>
      <c r="Z3" s="60">
        <v>44630</v>
      </c>
      <c r="AA3" s="61"/>
    </row>
    <row r="4" spans="1:27" ht="9.9499999999999993" customHeight="1" x14ac:dyDescent="0.15">
      <c r="A4" s="8" t="s">
        <v>2</v>
      </c>
      <c r="B4" s="9" t="s">
        <v>3</v>
      </c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8"/>
      <c r="O4" s="10" t="s">
        <v>5</v>
      </c>
      <c r="P4" s="11"/>
      <c r="Q4" s="8"/>
      <c r="R4" s="12" t="s">
        <v>6</v>
      </c>
      <c r="S4" s="13"/>
      <c r="T4" s="13"/>
      <c r="U4" s="13"/>
      <c r="V4" s="13"/>
      <c r="W4" s="14"/>
      <c r="X4" s="15" t="s">
        <v>7</v>
      </c>
      <c r="Y4" s="16" t="s">
        <v>8</v>
      </c>
      <c r="Z4" s="16" t="s">
        <v>9</v>
      </c>
      <c r="AA4" s="9" t="s">
        <v>10</v>
      </c>
    </row>
    <row r="5" spans="1:27" ht="9.9499999999999993" customHeight="1" x14ac:dyDescent="0.15">
      <c r="A5" s="17"/>
      <c r="B5" s="18"/>
      <c r="C5" s="19" t="s">
        <v>11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2" t="s">
        <v>12</v>
      </c>
      <c r="P5" s="22"/>
      <c r="Q5" s="23"/>
      <c r="R5" s="24" t="s">
        <v>69</v>
      </c>
      <c r="S5" s="25"/>
      <c r="T5" s="25"/>
      <c r="U5" s="25"/>
      <c r="V5" s="25"/>
      <c r="W5" s="26"/>
      <c r="X5" s="27"/>
      <c r="Y5" s="28"/>
      <c r="Z5" s="28"/>
      <c r="AA5" s="18"/>
    </row>
    <row r="6" spans="1:27" ht="9.9499999999999993" customHeight="1" x14ac:dyDescent="0.15">
      <c r="A6" s="17"/>
      <c r="B6" s="18"/>
      <c r="C6" s="51" t="s">
        <v>13</v>
      </c>
      <c r="D6" s="52" t="s">
        <v>14</v>
      </c>
      <c r="E6" s="52"/>
      <c r="F6" s="52"/>
      <c r="G6" s="53"/>
      <c r="H6" s="54" t="s">
        <v>15</v>
      </c>
      <c r="I6" s="55" t="s">
        <v>16</v>
      </c>
      <c r="J6" s="52"/>
      <c r="K6" s="53"/>
      <c r="L6" s="15" t="s">
        <v>17</v>
      </c>
      <c r="M6" s="15" t="s">
        <v>18</v>
      </c>
      <c r="N6" s="9" t="s">
        <v>19</v>
      </c>
      <c r="O6" s="15" t="s">
        <v>20</v>
      </c>
      <c r="P6" s="15" t="s">
        <v>21</v>
      </c>
      <c r="Q6" s="9" t="s">
        <v>19</v>
      </c>
      <c r="R6" s="29" t="s">
        <v>22</v>
      </c>
      <c r="S6" s="29" t="s">
        <v>23</v>
      </c>
      <c r="T6" s="29" t="s">
        <v>24</v>
      </c>
      <c r="U6" s="15" t="s">
        <v>25</v>
      </c>
      <c r="V6" s="15" t="s">
        <v>26</v>
      </c>
      <c r="W6" s="30" t="s">
        <v>19</v>
      </c>
      <c r="X6" s="27"/>
      <c r="Y6" s="28"/>
      <c r="Z6" s="28"/>
      <c r="AA6" s="18"/>
    </row>
    <row r="7" spans="1:27" ht="9.9499999999999993" customHeight="1" x14ac:dyDescent="0.15">
      <c r="A7" s="31"/>
      <c r="B7" s="32"/>
      <c r="C7" s="51" t="s">
        <v>27</v>
      </c>
      <c r="D7" s="56" t="s">
        <v>28</v>
      </c>
      <c r="E7" s="56" t="s">
        <v>29</v>
      </c>
      <c r="F7" s="56" t="s">
        <v>30</v>
      </c>
      <c r="G7" s="56" t="s">
        <v>31</v>
      </c>
      <c r="H7" s="56" t="s">
        <v>32</v>
      </c>
      <c r="I7" s="56" t="s">
        <v>33</v>
      </c>
      <c r="J7" s="56" t="s">
        <v>34</v>
      </c>
      <c r="K7" s="56" t="s">
        <v>35</v>
      </c>
      <c r="L7" s="33"/>
      <c r="M7" s="33"/>
      <c r="N7" s="32"/>
      <c r="O7" s="33"/>
      <c r="P7" s="33"/>
      <c r="Q7" s="32"/>
      <c r="R7" s="29" t="s">
        <v>36</v>
      </c>
      <c r="S7" s="29" t="s">
        <v>37</v>
      </c>
      <c r="T7" s="29" t="s">
        <v>38</v>
      </c>
      <c r="U7" s="33"/>
      <c r="V7" s="33"/>
      <c r="W7" s="34"/>
      <c r="X7" s="33"/>
      <c r="Y7" s="35"/>
      <c r="Z7" s="35"/>
      <c r="AA7" s="32"/>
    </row>
    <row r="8" spans="1:27" ht="12" customHeight="1" x14ac:dyDescent="0.15">
      <c r="A8" s="43">
        <v>2137101</v>
      </c>
      <c r="B8" s="43" t="s">
        <v>39</v>
      </c>
      <c r="C8" s="44">
        <v>49.771428571428601</v>
      </c>
      <c r="D8" s="45">
        <v>0</v>
      </c>
      <c r="E8" s="44">
        <v>0</v>
      </c>
      <c r="F8" s="44">
        <v>5</v>
      </c>
      <c r="G8" s="44">
        <v>0</v>
      </c>
      <c r="H8" s="44">
        <v>17</v>
      </c>
      <c r="I8" s="45">
        <v>0</v>
      </c>
      <c r="J8" s="45">
        <v>0</v>
      </c>
      <c r="K8" s="44">
        <v>0</v>
      </c>
      <c r="L8" s="45">
        <f>C8+D8+E8+F8+G8+H8-I8-J8-K8</f>
        <v>71.771428571428601</v>
      </c>
      <c r="M8" s="45">
        <f>L8*0.2</f>
        <v>14.3542857142857</v>
      </c>
      <c r="N8" s="46">
        <f>RANK(M8,$M$8:$M$36)</f>
        <v>6</v>
      </c>
      <c r="O8" s="44">
        <v>84.5555555555556</v>
      </c>
      <c r="P8" s="45">
        <f>O8*0.7</f>
        <v>59.188888888888897</v>
      </c>
      <c r="Q8" s="46">
        <f>RANK(P8,$P$8:$P$36)</f>
        <v>19</v>
      </c>
      <c r="R8" s="44">
        <v>0</v>
      </c>
      <c r="S8" s="44">
        <v>0</v>
      </c>
      <c r="T8" s="44">
        <v>0</v>
      </c>
      <c r="U8" s="45">
        <v>0</v>
      </c>
      <c r="V8" s="45">
        <f>U8*0.1</f>
        <v>0</v>
      </c>
      <c r="W8" s="46">
        <f>RANK(V8,$V$8:$V$36)</f>
        <v>10</v>
      </c>
      <c r="X8" s="45">
        <f>M8+P8+V8</f>
        <v>73.543174603174606</v>
      </c>
      <c r="Y8" s="46">
        <f>RANK(X8,$X$8:$X$36)</f>
        <v>18</v>
      </c>
      <c r="Z8" s="46">
        <v>18</v>
      </c>
      <c r="AA8" s="46"/>
    </row>
    <row r="9" spans="1:27" ht="12" customHeight="1" x14ac:dyDescent="0.15">
      <c r="A9" s="43">
        <v>2137103</v>
      </c>
      <c r="B9" s="43" t="s">
        <v>40</v>
      </c>
      <c r="C9" s="44">
        <v>49.828571428571401</v>
      </c>
      <c r="D9" s="45">
        <v>0</v>
      </c>
      <c r="E9" s="44">
        <v>0</v>
      </c>
      <c r="F9" s="44">
        <v>0</v>
      </c>
      <c r="G9" s="44">
        <v>0</v>
      </c>
      <c r="H9" s="44">
        <v>17</v>
      </c>
      <c r="I9" s="45">
        <v>0</v>
      </c>
      <c r="J9" s="45">
        <v>0</v>
      </c>
      <c r="K9" s="44">
        <v>0</v>
      </c>
      <c r="L9" s="45">
        <f t="shared" ref="L9:L36" si="0">C9+D9+E9+F9+G9+H9-I9-J9-K9</f>
        <v>66.828571428571394</v>
      </c>
      <c r="M9" s="45">
        <f t="shared" ref="M9:M36" si="1">L9*0.2</f>
        <v>13.365714285714301</v>
      </c>
      <c r="N9" s="46">
        <f t="shared" ref="N9:N36" si="2">RANK(M9,$M$8:$M$36)</f>
        <v>11</v>
      </c>
      <c r="O9" s="44">
        <v>89.1666666666667</v>
      </c>
      <c r="P9" s="45">
        <f t="shared" ref="P9:P36" si="3">O9*0.7</f>
        <v>62.4166666666667</v>
      </c>
      <c r="Q9" s="46">
        <f t="shared" ref="Q9:Q36" si="4">RANK(P9,$P$8:$P$36)</f>
        <v>6</v>
      </c>
      <c r="R9" s="44">
        <v>0</v>
      </c>
      <c r="S9" s="44">
        <v>0</v>
      </c>
      <c r="T9" s="44">
        <v>0</v>
      </c>
      <c r="U9" s="45">
        <v>0</v>
      </c>
      <c r="V9" s="45">
        <f t="shared" ref="V9:V17" si="5">U9*0.1</f>
        <v>0</v>
      </c>
      <c r="W9" s="46">
        <f t="shared" ref="W9:W36" si="6">RANK(V9,$V$8:$V$36)</f>
        <v>10</v>
      </c>
      <c r="X9" s="45">
        <f t="shared" ref="X9:X36" si="7">M9+P9+V9</f>
        <v>75.782380952381004</v>
      </c>
      <c r="Y9" s="46">
        <f t="shared" ref="Y9:Y36" si="8">RANK(X9,$X$8:$X$36)</f>
        <v>7</v>
      </c>
      <c r="Z9" s="46">
        <v>7</v>
      </c>
      <c r="AA9" s="46"/>
    </row>
    <row r="10" spans="1:27" ht="12" customHeight="1" x14ac:dyDescent="0.15">
      <c r="A10" s="43">
        <v>2137104</v>
      </c>
      <c r="B10" s="43" t="s">
        <v>41</v>
      </c>
      <c r="C10" s="44">
        <v>49.685714285714297</v>
      </c>
      <c r="D10" s="45">
        <v>0</v>
      </c>
      <c r="E10" s="44">
        <v>0</v>
      </c>
      <c r="F10" s="44">
        <v>0</v>
      </c>
      <c r="G10" s="44">
        <v>0</v>
      </c>
      <c r="H10" s="44">
        <v>17</v>
      </c>
      <c r="I10" s="45">
        <v>0</v>
      </c>
      <c r="J10" s="45">
        <v>0</v>
      </c>
      <c r="K10" s="44">
        <v>5</v>
      </c>
      <c r="L10" s="45">
        <f t="shared" si="0"/>
        <v>61.685714285714297</v>
      </c>
      <c r="M10" s="45">
        <f t="shared" si="1"/>
        <v>12.337142857142901</v>
      </c>
      <c r="N10" s="46">
        <f t="shared" si="2"/>
        <v>27</v>
      </c>
      <c r="O10" s="44">
        <v>83.3888888888889</v>
      </c>
      <c r="P10" s="45">
        <f t="shared" si="3"/>
        <v>58.372222222222199</v>
      </c>
      <c r="Q10" s="46">
        <f t="shared" si="4"/>
        <v>20</v>
      </c>
      <c r="R10" s="44">
        <v>0</v>
      </c>
      <c r="S10" s="44">
        <v>0</v>
      </c>
      <c r="T10" s="44">
        <v>0</v>
      </c>
      <c r="U10" s="45">
        <v>0</v>
      </c>
      <c r="V10" s="45">
        <f t="shared" si="5"/>
        <v>0</v>
      </c>
      <c r="W10" s="46">
        <f t="shared" si="6"/>
        <v>10</v>
      </c>
      <c r="X10" s="45">
        <f t="shared" si="7"/>
        <v>70.709365079365099</v>
      </c>
      <c r="Y10" s="46">
        <f t="shared" si="8"/>
        <v>23</v>
      </c>
      <c r="Z10" s="46">
        <v>23</v>
      </c>
      <c r="AA10" s="46"/>
    </row>
    <row r="11" spans="1:27" ht="12" customHeight="1" x14ac:dyDescent="0.15">
      <c r="A11" s="43">
        <v>2137105</v>
      </c>
      <c r="B11" s="43" t="s">
        <v>42</v>
      </c>
      <c r="C11" s="44">
        <v>49.7</v>
      </c>
      <c r="D11" s="45">
        <v>0</v>
      </c>
      <c r="E11" s="44">
        <v>0</v>
      </c>
      <c r="F11" s="44">
        <v>5</v>
      </c>
      <c r="G11" s="44">
        <v>0</v>
      </c>
      <c r="H11" s="44">
        <v>17</v>
      </c>
      <c r="I11" s="45">
        <v>0</v>
      </c>
      <c r="J11" s="45">
        <v>0</v>
      </c>
      <c r="K11" s="44">
        <v>0</v>
      </c>
      <c r="L11" s="45">
        <f t="shared" si="0"/>
        <v>71.7</v>
      </c>
      <c r="M11" s="45">
        <f t="shared" si="1"/>
        <v>14.34</v>
      </c>
      <c r="N11" s="46">
        <f t="shared" si="2"/>
        <v>9</v>
      </c>
      <c r="O11" s="44">
        <v>86.7777777777778</v>
      </c>
      <c r="P11" s="45">
        <f t="shared" si="3"/>
        <v>60.744444444444497</v>
      </c>
      <c r="Q11" s="46">
        <f t="shared" si="4"/>
        <v>13</v>
      </c>
      <c r="R11" s="44">
        <v>0</v>
      </c>
      <c r="S11" s="44">
        <v>0</v>
      </c>
      <c r="T11" s="44">
        <v>0</v>
      </c>
      <c r="U11" s="45">
        <v>0</v>
      </c>
      <c r="V11" s="45">
        <f t="shared" si="5"/>
        <v>0</v>
      </c>
      <c r="W11" s="46">
        <f t="shared" si="6"/>
        <v>10</v>
      </c>
      <c r="X11" s="45">
        <f t="shared" si="7"/>
        <v>75.0844444444445</v>
      </c>
      <c r="Y11" s="46">
        <f t="shared" si="8"/>
        <v>9</v>
      </c>
      <c r="Z11" s="46">
        <v>9</v>
      </c>
      <c r="AA11" s="46"/>
    </row>
    <row r="12" spans="1:27" ht="12" customHeight="1" x14ac:dyDescent="0.15">
      <c r="A12" s="43">
        <v>2137106</v>
      </c>
      <c r="B12" s="43" t="s">
        <v>43</v>
      </c>
      <c r="C12" s="44">
        <v>49.6142857142857</v>
      </c>
      <c r="D12" s="45">
        <v>0</v>
      </c>
      <c r="E12" s="44">
        <v>0</v>
      </c>
      <c r="F12" s="44">
        <v>0</v>
      </c>
      <c r="G12" s="44">
        <v>0</v>
      </c>
      <c r="H12" s="44">
        <v>17</v>
      </c>
      <c r="I12" s="45">
        <v>0</v>
      </c>
      <c r="J12" s="45">
        <v>0</v>
      </c>
      <c r="K12" s="44">
        <v>5</v>
      </c>
      <c r="L12" s="45">
        <f t="shared" si="0"/>
        <v>61.6142857142857</v>
      </c>
      <c r="M12" s="45">
        <f t="shared" si="1"/>
        <v>12.322857142857099</v>
      </c>
      <c r="N12" s="46">
        <f t="shared" si="2"/>
        <v>29</v>
      </c>
      <c r="O12" s="44">
        <v>77.6111111111111</v>
      </c>
      <c r="P12" s="45">
        <f t="shared" si="3"/>
        <v>54.327777777777797</v>
      </c>
      <c r="Q12" s="46">
        <f t="shared" si="4"/>
        <v>26</v>
      </c>
      <c r="R12" s="44">
        <v>0</v>
      </c>
      <c r="S12" s="44">
        <v>0</v>
      </c>
      <c r="T12" s="44">
        <v>0</v>
      </c>
      <c r="U12" s="45">
        <v>0</v>
      </c>
      <c r="V12" s="45">
        <f t="shared" si="5"/>
        <v>0</v>
      </c>
      <c r="W12" s="46">
        <f t="shared" si="6"/>
        <v>10</v>
      </c>
      <c r="X12" s="45">
        <f t="shared" si="7"/>
        <v>66.6506349206349</v>
      </c>
      <c r="Y12" s="46">
        <f t="shared" si="8"/>
        <v>28</v>
      </c>
      <c r="Z12" s="46">
        <v>28</v>
      </c>
      <c r="AA12" s="46"/>
    </row>
    <row r="13" spans="1:27" ht="12" customHeight="1" x14ac:dyDescent="0.15">
      <c r="A13" s="43">
        <v>2137107</v>
      </c>
      <c r="B13" s="43" t="s">
        <v>44</v>
      </c>
      <c r="C13" s="44">
        <v>49.657142857142901</v>
      </c>
      <c r="D13" s="45">
        <v>0</v>
      </c>
      <c r="E13" s="44">
        <v>0</v>
      </c>
      <c r="F13" s="44">
        <v>0</v>
      </c>
      <c r="G13" s="44">
        <v>0</v>
      </c>
      <c r="H13" s="44">
        <v>17</v>
      </c>
      <c r="I13" s="45">
        <v>0</v>
      </c>
      <c r="J13" s="45">
        <v>0</v>
      </c>
      <c r="K13" s="44">
        <v>5</v>
      </c>
      <c r="L13" s="45">
        <f t="shared" si="0"/>
        <v>61.657142857142901</v>
      </c>
      <c r="M13" s="45">
        <f t="shared" si="1"/>
        <v>12.331428571428599</v>
      </c>
      <c r="N13" s="46">
        <f t="shared" si="2"/>
        <v>28</v>
      </c>
      <c r="O13" s="44">
        <v>85</v>
      </c>
      <c r="P13" s="45">
        <f t="shared" si="3"/>
        <v>59.5</v>
      </c>
      <c r="Q13" s="46">
        <f t="shared" si="4"/>
        <v>18</v>
      </c>
      <c r="R13" s="44">
        <v>0</v>
      </c>
      <c r="S13" s="44">
        <v>0</v>
      </c>
      <c r="T13" s="44">
        <v>0</v>
      </c>
      <c r="U13" s="45">
        <v>0</v>
      </c>
      <c r="V13" s="45">
        <f t="shared" si="5"/>
        <v>0</v>
      </c>
      <c r="W13" s="46">
        <f t="shared" si="6"/>
        <v>10</v>
      </c>
      <c r="X13" s="45">
        <f t="shared" si="7"/>
        <v>71.831428571428603</v>
      </c>
      <c r="Y13" s="46">
        <f t="shared" si="8"/>
        <v>19</v>
      </c>
      <c r="Z13" s="46">
        <v>19</v>
      </c>
      <c r="AA13" s="46"/>
    </row>
    <row r="14" spans="1:27" ht="12" customHeight="1" x14ac:dyDescent="0.15">
      <c r="A14" s="43">
        <v>2137108</v>
      </c>
      <c r="B14" s="43" t="s">
        <v>45</v>
      </c>
      <c r="C14" s="44">
        <v>49.728571428571399</v>
      </c>
      <c r="D14" s="45">
        <v>0</v>
      </c>
      <c r="E14" s="44">
        <v>0</v>
      </c>
      <c r="F14" s="44">
        <v>0</v>
      </c>
      <c r="G14" s="44">
        <v>0</v>
      </c>
      <c r="H14" s="44">
        <v>17</v>
      </c>
      <c r="I14" s="45">
        <v>0</v>
      </c>
      <c r="J14" s="45">
        <v>0</v>
      </c>
      <c r="K14" s="44">
        <v>0</v>
      </c>
      <c r="L14" s="45">
        <f t="shared" si="0"/>
        <v>66.728571428571399</v>
      </c>
      <c r="M14" s="45">
        <f t="shared" si="1"/>
        <v>13.345714285714299</v>
      </c>
      <c r="N14" s="46">
        <f t="shared" si="2"/>
        <v>20</v>
      </c>
      <c r="O14" s="44">
        <v>83.3333333333333</v>
      </c>
      <c r="P14" s="45">
        <f t="shared" si="3"/>
        <v>58.3333333333333</v>
      </c>
      <c r="Q14" s="46">
        <f t="shared" si="4"/>
        <v>21</v>
      </c>
      <c r="R14" s="44">
        <v>0</v>
      </c>
      <c r="S14" s="44">
        <v>0</v>
      </c>
      <c r="T14" s="44">
        <v>0</v>
      </c>
      <c r="U14" s="45">
        <v>0</v>
      </c>
      <c r="V14" s="45">
        <f t="shared" si="5"/>
        <v>0</v>
      </c>
      <c r="W14" s="46">
        <f t="shared" si="6"/>
        <v>10</v>
      </c>
      <c r="X14" s="45">
        <f t="shared" si="7"/>
        <v>71.679047619047594</v>
      </c>
      <c r="Y14" s="46">
        <f t="shared" si="8"/>
        <v>20</v>
      </c>
      <c r="Z14" s="46">
        <v>20</v>
      </c>
      <c r="AA14" s="46"/>
    </row>
    <row r="15" spans="1:27" ht="12" customHeight="1" x14ac:dyDescent="0.15">
      <c r="A15" s="43">
        <v>2137109</v>
      </c>
      <c r="B15" s="43" t="s">
        <v>46</v>
      </c>
      <c r="C15" s="44">
        <v>49.785714285714299</v>
      </c>
      <c r="D15" s="45">
        <v>0</v>
      </c>
      <c r="E15" s="44">
        <v>0</v>
      </c>
      <c r="F15" s="44">
        <v>5</v>
      </c>
      <c r="G15" s="44">
        <v>0</v>
      </c>
      <c r="H15" s="44">
        <v>17</v>
      </c>
      <c r="I15" s="45">
        <v>0</v>
      </c>
      <c r="J15" s="45">
        <v>0</v>
      </c>
      <c r="K15" s="44">
        <v>0</v>
      </c>
      <c r="L15" s="45">
        <f t="shared" si="0"/>
        <v>71.785714285714306</v>
      </c>
      <c r="M15" s="45">
        <f t="shared" si="1"/>
        <v>14.3571428571429</v>
      </c>
      <c r="N15" s="46">
        <f t="shared" si="2"/>
        <v>5</v>
      </c>
      <c r="O15" s="44">
        <v>90.3333333333333</v>
      </c>
      <c r="P15" s="45">
        <f t="shared" si="3"/>
        <v>63.233333333333299</v>
      </c>
      <c r="Q15" s="46">
        <f t="shared" si="4"/>
        <v>2</v>
      </c>
      <c r="R15" s="44">
        <v>0</v>
      </c>
      <c r="S15" s="44">
        <v>0</v>
      </c>
      <c r="T15" s="44">
        <v>0</v>
      </c>
      <c r="U15" s="45">
        <v>0</v>
      </c>
      <c r="V15" s="45">
        <f t="shared" si="5"/>
        <v>0</v>
      </c>
      <c r="W15" s="46">
        <f t="shared" si="6"/>
        <v>10</v>
      </c>
      <c r="X15" s="45">
        <f t="shared" si="7"/>
        <v>77.590476190476195</v>
      </c>
      <c r="Y15" s="46">
        <f t="shared" si="8"/>
        <v>3</v>
      </c>
      <c r="Z15" s="46">
        <v>3</v>
      </c>
      <c r="AA15" s="46"/>
    </row>
    <row r="16" spans="1:27" ht="12" customHeight="1" x14ac:dyDescent="0.15">
      <c r="A16" s="43">
        <v>2137110</v>
      </c>
      <c r="B16" s="43" t="s">
        <v>47</v>
      </c>
      <c r="C16" s="44">
        <v>49.785714285714299</v>
      </c>
      <c r="D16" s="45">
        <v>0</v>
      </c>
      <c r="E16" s="44">
        <v>0</v>
      </c>
      <c r="F16" s="44">
        <v>0</v>
      </c>
      <c r="G16" s="44">
        <v>0</v>
      </c>
      <c r="H16" s="44">
        <v>17</v>
      </c>
      <c r="I16" s="45">
        <v>0</v>
      </c>
      <c r="J16" s="45">
        <v>0</v>
      </c>
      <c r="K16" s="44">
        <v>0</v>
      </c>
      <c r="L16" s="45">
        <f t="shared" si="0"/>
        <v>66.785714285714306</v>
      </c>
      <c r="M16" s="45">
        <f t="shared" si="1"/>
        <v>13.3571428571429</v>
      </c>
      <c r="N16" s="46">
        <f t="shared" si="2"/>
        <v>12</v>
      </c>
      <c r="O16" s="44">
        <v>87.7777777777778</v>
      </c>
      <c r="P16" s="45">
        <f t="shared" si="3"/>
        <v>61.4444444444445</v>
      </c>
      <c r="Q16" s="46">
        <f t="shared" si="4"/>
        <v>8</v>
      </c>
      <c r="R16" s="44">
        <v>0</v>
      </c>
      <c r="S16" s="44">
        <v>0</v>
      </c>
      <c r="T16" s="44">
        <v>0</v>
      </c>
      <c r="U16" s="45">
        <v>0</v>
      </c>
      <c r="V16" s="45">
        <f t="shared" si="5"/>
        <v>0</v>
      </c>
      <c r="W16" s="46">
        <f t="shared" si="6"/>
        <v>10</v>
      </c>
      <c r="X16" s="45">
        <f t="shared" si="7"/>
        <v>74.801587301587404</v>
      </c>
      <c r="Y16" s="46">
        <f t="shared" si="8"/>
        <v>10</v>
      </c>
      <c r="Z16" s="46">
        <v>10</v>
      </c>
      <c r="AA16" s="46"/>
    </row>
    <row r="17" spans="1:27" ht="12" customHeight="1" x14ac:dyDescent="0.15">
      <c r="A17" s="43">
        <v>2137111</v>
      </c>
      <c r="B17" s="43" t="s">
        <v>48</v>
      </c>
      <c r="C17" s="44">
        <v>49.957142857142898</v>
      </c>
      <c r="D17" s="45">
        <v>0</v>
      </c>
      <c r="E17" s="44">
        <v>6</v>
      </c>
      <c r="F17" s="44">
        <v>5</v>
      </c>
      <c r="G17" s="44">
        <v>0</v>
      </c>
      <c r="H17" s="44">
        <v>20</v>
      </c>
      <c r="I17" s="45">
        <v>0</v>
      </c>
      <c r="J17" s="45">
        <v>0</v>
      </c>
      <c r="K17" s="44">
        <v>0</v>
      </c>
      <c r="L17" s="45">
        <f t="shared" si="0"/>
        <v>80.957142857142898</v>
      </c>
      <c r="M17" s="45">
        <f t="shared" si="1"/>
        <v>16.191428571428599</v>
      </c>
      <c r="N17" s="46">
        <f t="shared" si="2"/>
        <v>1</v>
      </c>
      <c r="O17" s="44">
        <v>91.2222222222222</v>
      </c>
      <c r="P17" s="45">
        <f t="shared" si="3"/>
        <v>63.855555555555497</v>
      </c>
      <c r="Q17" s="46">
        <f t="shared" si="4"/>
        <v>1</v>
      </c>
      <c r="R17" s="44">
        <v>0</v>
      </c>
      <c r="S17" s="44">
        <v>0</v>
      </c>
      <c r="T17" s="44">
        <v>3</v>
      </c>
      <c r="U17" s="45">
        <f>SUM(T17:T17)</f>
        <v>3</v>
      </c>
      <c r="V17" s="45">
        <f t="shared" si="5"/>
        <v>0.3</v>
      </c>
      <c r="W17" s="46">
        <f t="shared" si="6"/>
        <v>1</v>
      </c>
      <c r="X17" s="45">
        <f t="shared" si="7"/>
        <v>80.346984126984097</v>
      </c>
      <c r="Y17" s="46">
        <f t="shared" si="8"/>
        <v>1</v>
      </c>
      <c r="Z17" s="46">
        <v>1</v>
      </c>
      <c r="AA17" s="46"/>
    </row>
    <row r="18" spans="1:27" ht="12" customHeight="1" x14ac:dyDescent="0.15">
      <c r="A18" s="43">
        <v>2137112</v>
      </c>
      <c r="B18" s="43" t="s">
        <v>49</v>
      </c>
      <c r="C18" s="44">
        <v>49.914285714285697</v>
      </c>
      <c r="D18" s="45">
        <v>0</v>
      </c>
      <c r="E18" s="44">
        <v>6</v>
      </c>
      <c r="F18" s="44">
        <v>0</v>
      </c>
      <c r="G18" s="44">
        <v>0</v>
      </c>
      <c r="H18" s="44">
        <v>19</v>
      </c>
      <c r="I18" s="45">
        <v>0</v>
      </c>
      <c r="J18" s="45">
        <v>0</v>
      </c>
      <c r="K18" s="44">
        <v>0</v>
      </c>
      <c r="L18" s="45">
        <f t="shared" si="0"/>
        <v>74.914285714285697</v>
      </c>
      <c r="M18" s="45">
        <f t="shared" si="1"/>
        <v>14.9828571428571</v>
      </c>
      <c r="N18" s="46">
        <f t="shared" si="2"/>
        <v>3</v>
      </c>
      <c r="O18" s="44">
        <v>90.0555555555556</v>
      </c>
      <c r="P18" s="45">
        <f t="shared" si="3"/>
        <v>63.038888888888899</v>
      </c>
      <c r="Q18" s="46">
        <f t="shared" si="4"/>
        <v>3</v>
      </c>
      <c r="R18" s="44">
        <v>0</v>
      </c>
      <c r="S18" s="44">
        <v>0</v>
      </c>
      <c r="T18" s="44">
        <v>0</v>
      </c>
      <c r="U18" s="45">
        <v>0</v>
      </c>
      <c r="V18" s="45">
        <f t="shared" ref="V18:V36" si="9">U18*0.1</f>
        <v>0</v>
      </c>
      <c r="W18" s="46">
        <f t="shared" si="6"/>
        <v>10</v>
      </c>
      <c r="X18" s="45">
        <f t="shared" si="7"/>
        <v>78.021746031746005</v>
      </c>
      <c r="Y18" s="46">
        <f t="shared" si="8"/>
        <v>2</v>
      </c>
      <c r="Z18" s="46">
        <v>2</v>
      </c>
      <c r="AA18" s="46"/>
    </row>
    <row r="19" spans="1:27" ht="12" customHeight="1" x14ac:dyDescent="0.15">
      <c r="A19" s="43">
        <v>2137113</v>
      </c>
      <c r="B19" s="43" t="s">
        <v>50</v>
      </c>
      <c r="C19" s="44">
        <v>49.914285714285697</v>
      </c>
      <c r="D19" s="45">
        <v>0</v>
      </c>
      <c r="E19" s="44">
        <v>0</v>
      </c>
      <c r="F19" s="44">
        <v>0</v>
      </c>
      <c r="G19" s="44">
        <v>0</v>
      </c>
      <c r="H19" s="44">
        <v>18</v>
      </c>
      <c r="I19" s="45">
        <v>0</v>
      </c>
      <c r="J19" s="45">
        <v>0</v>
      </c>
      <c r="K19" s="44">
        <v>0</v>
      </c>
      <c r="L19" s="45">
        <f t="shared" si="0"/>
        <v>67.914285714285697</v>
      </c>
      <c r="M19" s="45">
        <f t="shared" si="1"/>
        <v>13.582857142857099</v>
      </c>
      <c r="N19" s="46">
        <f t="shared" si="2"/>
        <v>10</v>
      </c>
      <c r="O19" s="44">
        <v>90</v>
      </c>
      <c r="P19" s="45">
        <f t="shared" si="3"/>
        <v>63</v>
      </c>
      <c r="Q19" s="46">
        <f t="shared" si="4"/>
        <v>4</v>
      </c>
      <c r="R19" s="44">
        <v>0</v>
      </c>
      <c r="S19" s="44">
        <v>0</v>
      </c>
      <c r="T19" s="44">
        <v>0</v>
      </c>
      <c r="U19" s="45">
        <v>0</v>
      </c>
      <c r="V19" s="45">
        <f t="shared" si="9"/>
        <v>0</v>
      </c>
      <c r="W19" s="46">
        <f t="shared" si="6"/>
        <v>10</v>
      </c>
      <c r="X19" s="45">
        <f t="shared" si="7"/>
        <v>76.582857142857094</v>
      </c>
      <c r="Y19" s="46">
        <f t="shared" si="8"/>
        <v>4</v>
      </c>
      <c r="Z19" s="46">
        <v>4</v>
      </c>
      <c r="AA19" s="46"/>
    </row>
    <row r="20" spans="1:27" ht="12" customHeight="1" x14ac:dyDescent="0.15">
      <c r="A20" s="43">
        <v>2137114</v>
      </c>
      <c r="B20" s="43" t="s">
        <v>51</v>
      </c>
      <c r="C20" s="44">
        <v>49.771428571428601</v>
      </c>
      <c r="D20" s="45">
        <v>0</v>
      </c>
      <c r="E20" s="44">
        <v>0</v>
      </c>
      <c r="F20" s="44">
        <v>5</v>
      </c>
      <c r="G20" s="44">
        <v>0</v>
      </c>
      <c r="H20" s="44">
        <v>17</v>
      </c>
      <c r="I20" s="45">
        <v>0</v>
      </c>
      <c r="J20" s="45">
        <v>0</v>
      </c>
      <c r="K20" s="44">
        <v>0</v>
      </c>
      <c r="L20" s="45">
        <f t="shared" si="0"/>
        <v>71.771428571428601</v>
      </c>
      <c r="M20" s="45">
        <f t="shared" si="1"/>
        <v>14.3542857142857</v>
      </c>
      <c r="N20" s="46">
        <f t="shared" si="2"/>
        <v>6</v>
      </c>
      <c r="O20" s="44">
        <v>87.1666666666667</v>
      </c>
      <c r="P20" s="45">
        <f t="shared" si="3"/>
        <v>61.016666666666701</v>
      </c>
      <c r="Q20" s="46">
        <f t="shared" si="4"/>
        <v>11</v>
      </c>
      <c r="R20" s="44">
        <v>0</v>
      </c>
      <c r="S20" s="44">
        <v>0</v>
      </c>
      <c r="T20" s="44">
        <v>0</v>
      </c>
      <c r="U20" s="45">
        <v>0</v>
      </c>
      <c r="V20" s="45">
        <f t="shared" si="9"/>
        <v>0</v>
      </c>
      <c r="W20" s="46">
        <f t="shared" si="6"/>
        <v>10</v>
      </c>
      <c r="X20" s="45">
        <f t="shared" si="7"/>
        <v>75.370952380952403</v>
      </c>
      <c r="Y20" s="46">
        <f t="shared" si="8"/>
        <v>8</v>
      </c>
      <c r="Z20" s="46">
        <v>8</v>
      </c>
      <c r="AA20" s="46"/>
    </row>
    <row r="21" spans="1:27" ht="12" customHeight="1" x14ac:dyDescent="0.15">
      <c r="A21" s="43">
        <v>2137115</v>
      </c>
      <c r="B21" s="43" t="s">
        <v>52</v>
      </c>
      <c r="C21" s="44">
        <v>49.771428571428601</v>
      </c>
      <c r="D21" s="45">
        <v>0</v>
      </c>
      <c r="E21" s="44">
        <v>0</v>
      </c>
      <c r="F21" s="44">
        <v>5</v>
      </c>
      <c r="G21" s="44">
        <v>0</v>
      </c>
      <c r="H21" s="44">
        <v>17</v>
      </c>
      <c r="I21" s="45">
        <v>0</v>
      </c>
      <c r="J21" s="45">
        <v>0</v>
      </c>
      <c r="K21" s="44">
        <v>0</v>
      </c>
      <c r="L21" s="45">
        <f t="shared" si="0"/>
        <v>71.771428571428601</v>
      </c>
      <c r="M21" s="45">
        <f t="shared" si="1"/>
        <v>14.3542857142857</v>
      </c>
      <c r="N21" s="46">
        <f t="shared" si="2"/>
        <v>6</v>
      </c>
      <c r="O21" s="44">
        <v>87.9444444444444</v>
      </c>
      <c r="P21" s="45">
        <f t="shared" si="3"/>
        <v>61.561111111111103</v>
      </c>
      <c r="Q21" s="46">
        <f t="shared" si="4"/>
        <v>7</v>
      </c>
      <c r="R21" s="44">
        <v>0</v>
      </c>
      <c r="S21" s="44">
        <v>0</v>
      </c>
      <c r="T21" s="44">
        <v>0</v>
      </c>
      <c r="U21" s="45">
        <v>0</v>
      </c>
      <c r="V21" s="45">
        <f t="shared" si="9"/>
        <v>0</v>
      </c>
      <c r="W21" s="46">
        <f t="shared" si="6"/>
        <v>10</v>
      </c>
      <c r="X21" s="45">
        <f t="shared" si="7"/>
        <v>75.915396825396797</v>
      </c>
      <c r="Y21" s="46">
        <f t="shared" si="8"/>
        <v>6</v>
      </c>
      <c r="Z21" s="46">
        <v>6</v>
      </c>
      <c r="AA21" s="46"/>
    </row>
    <row r="22" spans="1:27" ht="12" customHeight="1" x14ac:dyDescent="0.15">
      <c r="A22" s="43">
        <v>2137116</v>
      </c>
      <c r="B22" s="43" t="s">
        <v>53</v>
      </c>
      <c r="C22" s="44">
        <v>49.742857142857098</v>
      </c>
      <c r="D22" s="45">
        <v>0</v>
      </c>
      <c r="E22" s="44">
        <v>6</v>
      </c>
      <c r="F22" s="44">
        <v>0</v>
      </c>
      <c r="G22" s="44">
        <v>0</v>
      </c>
      <c r="H22" s="44">
        <v>17</v>
      </c>
      <c r="I22" s="45">
        <v>0</v>
      </c>
      <c r="J22" s="45">
        <v>0</v>
      </c>
      <c r="K22" s="44">
        <v>0</v>
      </c>
      <c r="L22" s="45">
        <f t="shared" si="0"/>
        <v>72.742857142857105</v>
      </c>
      <c r="M22" s="45">
        <f t="shared" si="1"/>
        <v>14.5485714285714</v>
      </c>
      <c r="N22" s="46">
        <f t="shared" si="2"/>
        <v>4</v>
      </c>
      <c r="O22" s="44">
        <v>81.1666666666667</v>
      </c>
      <c r="P22" s="45">
        <f t="shared" si="3"/>
        <v>56.816666666666698</v>
      </c>
      <c r="Q22" s="46">
        <f t="shared" si="4"/>
        <v>24</v>
      </c>
      <c r="R22" s="44">
        <v>0</v>
      </c>
      <c r="S22" s="44">
        <v>0</v>
      </c>
      <c r="T22" s="44">
        <v>0</v>
      </c>
      <c r="U22" s="45">
        <v>0</v>
      </c>
      <c r="V22" s="45">
        <f t="shared" si="9"/>
        <v>0</v>
      </c>
      <c r="W22" s="46">
        <f t="shared" si="6"/>
        <v>10</v>
      </c>
      <c r="X22" s="45">
        <f t="shared" si="7"/>
        <v>71.365238095238098</v>
      </c>
      <c r="Y22" s="46">
        <f t="shared" si="8"/>
        <v>21</v>
      </c>
      <c r="Z22" s="46">
        <v>21</v>
      </c>
      <c r="AA22" s="46"/>
    </row>
    <row r="23" spans="1:27" ht="12" customHeight="1" x14ac:dyDescent="0.15">
      <c r="A23" s="43">
        <v>2137117</v>
      </c>
      <c r="B23" s="43" t="s">
        <v>54</v>
      </c>
      <c r="C23" s="44">
        <v>49.771428571428601</v>
      </c>
      <c r="D23" s="45">
        <v>0</v>
      </c>
      <c r="E23" s="44">
        <v>0</v>
      </c>
      <c r="F23" s="44">
        <v>0</v>
      </c>
      <c r="G23" s="44">
        <v>0</v>
      </c>
      <c r="H23" s="44">
        <v>17</v>
      </c>
      <c r="I23" s="45">
        <v>0</v>
      </c>
      <c r="J23" s="45">
        <v>0</v>
      </c>
      <c r="K23" s="44">
        <v>0</v>
      </c>
      <c r="L23" s="45">
        <f t="shared" si="0"/>
        <v>66.771428571428601</v>
      </c>
      <c r="M23" s="45">
        <f t="shared" si="1"/>
        <v>13.3542857142857</v>
      </c>
      <c r="N23" s="46">
        <f t="shared" si="2"/>
        <v>13</v>
      </c>
      <c r="O23" s="44">
        <v>90</v>
      </c>
      <c r="P23" s="45">
        <f t="shared" si="3"/>
        <v>63</v>
      </c>
      <c r="Q23" s="46">
        <f t="shared" si="4"/>
        <v>4</v>
      </c>
      <c r="R23" s="44">
        <v>0</v>
      </c>
      <c r="S23" s="44">
        <v>0</v>
      </c>
      <c r="T23" s="44">
        <v>2</v>
      </c>
      <c r="U23" s="45">
        <f>SUM(T23:T23)</f>
        <v>2</v>
      </c>
      <c r="V23" s="45">
        <f t="shared" si="9"/>
        <v>0.2</v>
      </c>
      <c r="W23" s="46">
        <f t="shared" si="6"/>
        <v>2</v>
      </c>
      <c r="X23" s="45">
        <f t="shared" si="7"/>
        <v>76.554285714285697</v>
      </c>
      <c r="Y23" s="46">
        <f t="shared" si="8"/>
        <v>5</v>
      </c>
      <c r="Z23" s="46">
        <v>5</v>
      </c>
      <c r="AA23" s="46"/>
    </row>
    <row r="24" spans="1:27" ht="12" customHeight="1" x14ac:dyDescent="0.15">
      <c r="A24" s="43">
        <v>2137118</v>
      </c>
      <c r="B24" s="43" t="s">
        <v>55</v>
      </c>
      <c r="C24" s="44">
        <v>49.742857142857098</v>
      </c>
      <c r="D24" s="45">
        <v>0</v>
      </c>
      <c r="E24" s="44">
        <v>0</v>
      </c>
      <c r="F24" s="44">
        <v>0</v>
      </c>
      <c r="G24" s="44">
        <v>0</v>
      </c>
      <c r="H24" s="44">
        <v>17</v>
      </c>
      <c r="I24" s="45">
        <v>0</v>
      </c>
      <c r="J24" s="45">
        <v>0</v>
      </c>
      <c r="K24" s="44">
        <v>0</v>
      </c>
      <c r="L24" s="45">
        <f t="shared" si="0"/>
        <v>66.742857142857105</v>
      </c>
      <c r="M24" s="45">
        <f t="shared" si="1"/>
        <v>13.3485714285714</v>
      </c>
      <c r="N24" s="46">
        <f t="shared" si="2"/>
        <v>17</v>
      </c>
      <c r="O24" s="44">
        <v>87.4444444444444</v>
      </c>
      <c r="P24" s="45">
        <f t="shared" si="3"/>
        <v>61.211111111111101</v>
      </c>
      <c r="Q24" s="46">
        <f t="shared" si="4"/>
        <v>9</v>
      </c>
      <c r="R24" s="44">
        <v>0</v>
      </c>
      <c r="S24" s="44">
        <v>0</v>
      </c>
      <c r="T24" s="44">
        <v>2</v>
      </c>
      <c r="U24" s="45">
        <f>SUM(T24:T24)</f>
        <v>2</v>
      </c>
      <c r="V24" s="45">
        <f t="shared" si="9"/>
        <v>0.2</v>
      </c>
      <c r="W24" s="46">
        <f t="shared" si="6"/>
        <v>2</v>
      </c>
      <c r="X24" s="45">
        <f t="shared" si="7"/>
        <v>74.759682539682501</v>
      </c>
      <c r="Y24" s="46">
        <f t="shared" si="8"/>
        <v>11</v>
      </c>
      <c r="Z24" s="46">
        <v>11</v>
      </c>
      <c r="AA24" s="46"/>
    </row>
    <row r="25" spans="1:27" ht="12" customHeight="1" x14ac:dyDescent="0.15">
      <c r="A25" s="43">
        <v>2137119</v>
      </c>
      <c r="B25" s="43" t="s">
        <v>56</v>
      </c>
      <c r="C25" s="44">
        <v>49.671428571428599</v>
      </c>
      <c r="D25" s="45">
        <v>0</v>
      </c>
      <c r="E25" s="44">
        <v>0</v>
      </c>
      <c r="F25" s="44">
        <v>0</v>
      </c>
      <c r="G25" s="44">
        <v>0</v>
      </c>
      <c r="H25" s="44">
        <v>17</v>
      </c>
      <c r="I25" s="45">
        <v>0</v>
      </c>
      <c r="J25" s="45">
        <v>0</v>
      </c>
      <c r="K25" s="44">
        <v>0</v>
      </c>
      <c r="L25" s="45">
        <f t="shared" si="0"/>
        <v>66.671428571428606</v>
      </c>
      <c r="M25" s="45">
        <f t="shared" si="1"/>
        <v>13.3342857142857</v>
      </c>
      <c r="N25" s="46">
        <f t="shared" si="2"/>
        <v>26</v>
      </c>
      <c r="O25" s="44">
        <v>74.2777777777778</v>
      </c>
      <c r="P25" s="45">
        <f t="shared" si="3"/>
        <v>51.994444444444497</v>
      </c>
      <c r="Q25" s="46">
        <f t="shared" si="4"/>
        <v>29</v>
      </c>
      <c r="R25" s="44">
        <v>0</v>
      </c>
      <c r="S25" s="44">
        <v>0</v>
      </c>
      <c r="T25" s="44">
        <v>0</v>
      </c>
      <c r="U25" s="45">
        <v>0</v>
      </c>
      <c r="V25" s="45">
        <f t="shared" si="9"/>
        <v>0</v>
      </c>
      <c r="W25" s="46">
        <f t="shared" si="6"/>
        <v>10</v>
      </c>
      <c r="X25" s="45">
        <f t="shared" si="7"/>
        <v>65.328730158730195</v>
      </c>
      <c r="Y25" s="46">
        <f t="shared" si="8"/>
        <v>29</v>
      </c>
      <c r="Z25" s="46">
        <v>29</v>
      </c>
      <c r="AA25" s="46"/>
    </row>
    <row r="26" spans="1:27" ht="12" customHeight="1" x14ac:dyDescent="0.15">
      <c r="A26" s="43">
        <v>2137120</v>
      </c>
      <c r="B26" s="43" t="s">
        <v>57</v>
      </c>
      <c r="C26" s="44">
        <v>49.728571428571399</v>
      </c>
      <c r="D26" s="45">
        <v>0</v>
      </c>
      <c r="E26" s="44">
        <v>0</v>
      </c>
      <c r="F26" s="44">
        <v>0</v>
      </c>
      <c r="G26" s="44">
        <v>0</v>
      </c>
      <c r="H26" s="44">
        <v>17</v>
      </c>
      <c r="I26" s="45">
        <v>0</v>
      </c>
      <c r="J26" s="45">
        <v>0</v>
      </c>
      <c r="K26" s="44">
        <v>0</v>
      </c>
      <c r="L26" s="45">
        <f t="shared" si="0"/>
        <v>66.728571428571399</v>
      </c>
      <c r="M26" s="45">
        <f t="shared" si="1"/>
        <v>13.345714285714299</v>
      </c>
      <c r="N26" s="46">
        <f t="shared" si="2"/>
        <v>20</v>
      </c>
      <c r="O26" s="44">
        <v>86.2777777777778</v>
      </c>
      <c r="P26" s="45">
        <f t="shared" si="3"/>
        <v>60.394444444444503</v>
      </c>
      <c r="Q26" s="46">
        <f t="shared" si="4"/>
        <v>16</v>
      </c>
      <c r="R26" s="44">
        <v>0</v>
      </c>
      <c r="S26" s="44">
        <v>0</v>
      </c>
      <c r="T26" s="44">
        <v>2</v>
      </c>
      <c r="U26" s="45">
        <f>SUM(T26:T26)</f>
        <v>2</v>
      </c>
      <c r="V26" s="45">
        <f t="shared" si="9"/>
        <v>0.2</v>
      </c>
      <c r="W26" s="46">
        <f t="shared" si="6"/>
        <v>2</v>
      </c>
      <c r="X26" s="45">
        <f t="shared" si="7"/>
        <v>73.940158730158799</v>
      </c>
      <c r="Y26" s="46">
        <f t="shared" si="8"/>
        <v>16</v>
      </c>
      <c r="Z26" s="46">
        <v>16</v>
      </c>
      <c r="AA26" s="46"/>
    </row>
    <row r="27" spans="1:27" ht="12" customHeight="1" x14ac:dyDescent="0.15">
      <c r="A27" s="43">
        <v>2137121</v>
      </c>
      <c r="B27" s="43" t="s">
        <v>58</v>
      </c>
      <c r="C27" s="44">
        <v>49.757142857142902</v>
      </c>
      <c r="D27" s="45">
        <v>0</v>
      </c>
      <c r="E27" s="44">
        <v>0</v>
      </c>
      <c r="F27" s="44">
        <v>0</v>
      </c>
      <c r="G27" s="44">
        <v>0</v>
      </c>
      <c r="H27" s="44">
        <v>17</v>
      </c>
      <c r="I27" s="45">
        <v>0</v>
      </c>
      <c r="J27" s="45">
        <v>0</v>
      </c>
      <c r="K27" s="44">
        <v>0</v>
      </c>
      <c r="L27" s="45">
        <f t="shared" si="0"/>
        <v>66.757142857142895</v>
      </c>
      <c r="M27" s="45">
        <f t="shared" si="1"/>
        <v>13.351428571428601</v>
      </c>
      <c r="N27" s="46">
        <f t="shared" si="2"/>
        <v>15</v>
      </c>
      <c r="O27" s="44">
        <v>87.1111111111111</v>
      </c>
      <c r="P27" s="45">
        <f t="shared" si="3"/>
        <v>60.977777777777803</v>
      </c>
      <c r="Q27" s="46">
        <f t="shared" si="4"/>
        <v>12</v>
      </c>
      <c r="R27" s="44">
        <v>0</v>
      </c>
      <c r="S27" s="44">
        <v>0</v>
      </c>
      <c r="T27" s="44">
        <v>2</v>
      </c>
      <c r="U27" s="45">
        <f>SUM(T27:T27)</f>
        <v>2</v>
      </c>
      <c r="V27" s="45">
        <f t="shared" si="9"/>
        <v>0.2</v>
      </c>
      <c r="W27" s="46">
        <f t="shared" si="6"/>
        <v>2</v>
      </c>
      <c r="X27" s="45">
        <f t="shared" si="7"/>
        <v>74.529206349206405</v>
      </c>
      <c r="Y27" s="46">
        <f t="shared" si="8"/>
        <v>13</v>
      </c>
      <c r="Z27" s="46">
        <v>13</v>
      </c>
      <c r="AA27" s="46"/>
    </row>
    <row r="28" spans="1:27" ht="12" customHeight="1" x14ac:dyDescent="0.15">
      <c r="A28" s="43">
        <v>2137122</v>
      </c>
      <c r="B28" s="43" t="s">
        <v>59</v>
      </c>
      <c r="C28" s="44">
        <v>49.771428571428601</v>
      </c>
      <c r="D28" s="45">
        <v>0</v>
      </c>
      <c r="E28" s="44">
        <v>0</v>
      </c>
      <c r="F28" s="44">
        <v>0</v>
      </c>
      <c r="G28" s="44">
        <v>0</v>
      </c>
      <c r="H28" s="44">
        <v>17</v>
      </c>
      <c r="I28" s="45">
        <v>0</v>
      </c>
      <c r="J28" s="45">
        <v>0</v>
      </c>
      <c r="K28" s="44">
        <v>0</v>
      </c>
      <c r="L28" s="45">
        <f t="shared" si="0"/>
        <v>66.771428571428601</v>
      </c>
      <c r="M28" s="45">
        <f t="shared" si="1"/>
        <v>13.3542857142857</v>
      </c>
      <c r="N28" s="46">
        <f t="shared" si="2"/>
        <v>13</v>
      </c>
      <c r="O28" s="44">
        <v>86.5555555555556</v>
      </c>
      <c r="P28" s="45">
        <f t="shared" si="3"/>
        <v>60.588888888888903</v>
      </c>
      <c r="Q28" s="46">
        <f t="shared" si="4"/>
        <v>15</v>
      </c>
      <c r="R28" s="44">
        <v>0</v>
      </c>
      <c r="S28" s="44">
        <v>0</v>
      </c>
      <c r="T28" s="44">
        <v>2</v>
      </c>
      <c r="U28" s="45">
        <f>SUM(T28:T28)</f>
        <v>2</v>
      </c>
      <c r="V28" s="45">
        <f t="shared" si="9"/>
        <v>0.2</v>
      </c>
      <c r="W28" s="46">
        <f t="shared" si="6"/>
        <v>2</v>
      </c>
      <c r="X28" s="45">
        <f t="shared" si="7"/>
        <v>74.1431746031746</v>
      </c>
      <c r="Y28" s="46">
        <f t="shared" si="8"/>
        <v>14</v>
      </c>
      <c r="Z28" s="46">
        <v>14</v>
      </c>
      <c r="AA28" s="46"/>
    </row>
    <row r="29" spans="1:27" ht="12" customHeight="1" x14ac:dyDescent="0.15">
      <c r="A29" s="43">
        <v>2137123</v>
      </c>
      <c r="B29" s="43" t="s">
        <v>60</v>
      </c>
      <c r="C29" s="44">
        <v>49.728571428571399</v>
      </c>
      <c r="D29" s="45">
        <v>0</v>
      </c>
      <c r="E29" s="44">
        <v>0</v>
      </c>
      <c r="F29" s="44">
        <v>0</v>
      </c>
      <c r="G29" s="44">
        <v>0</v>
      </c>
      <c r="H29" s="44">
        <v>17</v>
      </c>
      <c r="I29" s="45">
        <v>0</v>
      </c>
      <c r="J29" s="45">
        <v>0</v>
      </c>
      <c r="K29" s="44">
        <v>0</v>
      </c>
      <c r="L29" s="45">
        <f t="shared" si="0"/>
        <v>66.728571428571399</v>
      </c>
      <c r="M29" s="45">
        <f t="shared" si="1"/>
        <v>13.345714285714299</v>
      </c>
      <c r="N29" s="46">
        <f t="shared" si="2"/>
        <v>20</v>
      </c>
      <c r="O29" s="44">
        <v>87.2777777777778</v>
      </c>
      <c r="P29" s="45">
        <f t="shared" si="3"/>
        <v>61.094444444444498</v>
      </c>
      <c r="Q29" s="46">
        <f t="shared" si="4"/>
        <v>10</v>
      </c>
      <c r="R29" s="44">
        <v>0</v>
      </c>
      <c r="S29" s="44">
        <v>0</v>
      </c>
      <c r="T29" s="44">
        <v>2</v>
      </c>
      <c r="U29" s="45">
        <f>SUM(T29:T29)</f>
        <v>2</v>
      </c>
      <c r="V29" s="45">
        <f t="shared" si="9"/>
        <v>0.2</v>
      </c>
      <c r="W29" s="46">
        <f t="shared" si="6"/>
        <v>2</v>
      </c>
      <c r="X29" s="45">
        <f t="shared" si="7"/>
        <v>74.640158730158802</v>
      </c>
      <c r="Y29" s="46">
        <f t="shared" si="8"/>
        <v>12</v>
      </c>
      <c r="Z29" s="46">
        <v>12</v>
      </c>
      <c r="AA29" s="46"/>
    </row>
    <row r="30" spans="1:27" ht="12" customHeight="1" x14ac:dyDescent="0.15">
      <c r="A30" s="43">
        <v>2137124</v>
      </c>
      <c r="B30" s="43" t="s">
        <v>61</v>
      </c>
      <c r="C30" s="44">
        <v>49.742857142857098</v>
      </c>
      <c r="D30" s="45">
        <v>0</v>
      </c>
      <c r="E30" s="44">
        <v>0</v>
      </c>
      <c r="F30" s="44">
        <v>0</v>
      </c>
      <c r="G30" s="44">
        <v>0</v>
      </c>
      <c r="H30" s="44">
        <v>17</v>
      </c>
      <c r="I30" s="45">
        <v>0</v>
      </c>
      <c r="J30" s="45">
        <v>0</v>
      </c>
      <c r="K30" s="44">
        <v>0</v>
      </c>
      <c r="L30" s="45">
        <f t="shared" si="0"/>
        <v>66.742857142857105</v>
      </c>
      <c r="M30" s="45">
        <f t="shared" si="1"/>
        <v>13.3485714285714</v>
      </c>
      <c r="N30" s="46">
        <f t="shared" si="2"/>
        <v>17</v>
      </c>
      <c r="O30" s="44">
        <v>86</v>
      </c>
      <c r="P30" s="45">
        <f t="shared" si="3"/>
        <v>60.2</v>
      </c>
      <c r="Q30" s="46">
        <f t="shared" si="4"/>
        <v>17</v>
      </c>
      <c r="R30" s="44">
        <v>0</v>
      </c>
      <c r="S30" s="44">
        <v>0</v>
      </c>
      <c r="T30" s="44">
        <v>2</v>
      </c>
      <c r="U30" s="45">
        <f>SUM(T30:T30)</f>
        <v>2</v>
      </c>
      <c r="V30" s="45">
        <f t="shared" si="9"/>
        <v>0.2</v>
      </c>
      <c r="W30" s="46">
        <f t="shared" si="6"/>
        <v>2</v>
      </c>
      <c r="X30" s="45">
        <f t="shared" si="7"/>
        <v>73.748571428571395</v>
      </c>
      <c r="Y30" s="46">
        <f t="shared" si="8"/>
        <v>17</v>
      </c>
      <c r="Z30" s="46">
        <v>17</v>
      </c>
      <c r="AA30" s="46"/>
    </row>
    <row r="31" spans="1:27" ht="12" customHeight="1" x14ac:dyDescent="0.15">
      <c r="A31" s="43">
        <v>2137125</v>
      </c>
      <c r="B31" s="43" t="s">
        <v>62</v>
      </c>
      <c r="C31" s="44">
        <v>49.714285714285701</v>
      </c>
      <c r="D31" s="45">
        <v>0</v>
      </c>
      <c r="E31" s="44">
        <v>0</v>
      </c>
      <c r="F31" s="44">
        <v>0</v>
      </c>
      <c r="G31" s="44">
        <v>0</v>
      </c>
      <c r="H31" s="44">
        <v>17</v>
      </c>
      <c r="I31" s="45">
        <v>0</v>
      </c>
      <c r="J31" s="45">
        <v>0</v>
      </c>
      <c r="K31" s="44">
        <v>0</v>
      </c>
      <c r="L31" s="45">
        <f t="shared" si="0"/>
        <v>66.714285714285694</v>
      </c>
      <c r="M31" s="45">
        <f t="shared" si="1"/>
        <v>13.342857142857101</v>
      </c>
      <c r="N31" s="46">
        <f t="shared" si="2"/>
        <v>23</v>
      </c>
      <c r="O31" s="44">
        <v>82.3888888888889</v>
      </c>
      <c r="P31" s="45">
        <f t="shared" si="3"/>
        <v>57.672222222222203</v>
      </c>
      <c r="Q31" s="46">
        <f t="shared" si="4"/>
        <v>22</v>
      </c>
      <c r="R31" s="44">
        <v>0</v>
      </c>
      <c r="S31" s="44">
        <v>0</v>
      </c>
      <c r="T31" s="44">
        <v>0</v>
      </c>
      <c r="U31" s="45">
        <v>0</v>
      </c>
      <c r="V31" s="45">
        <f t="shared" si="9"/>
        <v>0</v>
      </c>
      <c r="W31" s="46">
        <f t="shared" si="6"/>
        <v>10</v>
      </c>
      <c r="X31" s="45">
        <f t="shared" si="7"/>
        <v>71.015079365079302</v>
      </c>
      <c r="Y31" s="46">
        <f t="shared" si="8"/>
        <v>22</v>
      </c>
      <c r="Z31" s="46">
        <v>22</v>
      </c>
      <c r="AA31" s="46"/>
    </row>
    <row r="32" spans="1:27" ht="12" customHeight="1" x14ac:dyDescent="0.15">
      <c r="A32" s="43">
        <v>2137126</v>
      </c>
      <c r="B32" s="43" t="s">
        <v>63</v>
      </c>
      <c r="C32" s="44">
        <v>49.742857142857098</v>
      </c>
      <c r="D32" s="45">
        <v>0</v>
      </c>
      <c r="E32" s="44">
        <v>0</v>
      </c>
      <c r="F32" s="44">
        <v>0</v>
      </c>
      <c r="G32" s="44">
        <v>0</v>
      </c>
      <c r="H32" s="44">
        <v>17</v>
      </c>
      <c r="I32" s="45">
        <v>0</v>
      </c>
      <c r="J32" s="45">
        <v>0</v>
      </c>
      <c r="K32" s="44">
        <v>0</v>
      </c>
      <c r="L32" s="45">
        <f t="shared" si="0"/>
        <v>66.742857142857105</v>
      </c>
      <c r="M32" s="45">
        <f t="shared" si="1"/>
        <v>13.3485714285714</v>
      </c>
      <c r="N32" s="46">
        <f t="shared" si="2"/>
        <v>17</v>
      </c>
      <c r="O32" s="44">
        <v>81.4444444444444</v>
      </c>
      <c r="P32" s="45">
        <f t="shared" si="3"/>
        <v>57.011111111111099</v>
      </c>
      <c r="Q32" s="46">
        <f t="shared" si="4"/>
        <v>23</v>
      </c>
      <c r="R32" s="44">
        <v>0</v>
      </c>
      <c r="S32" s="44">
        <v>0</v>
      </c>
      <c r="T32" s="44">
        <v>0</v>
      </c>
      <c r="U32" s="45">
        <v>0</v>
      </c>
      <c r="V32" s="45">
        <f t="shared" si="9"/>
        <v>0</v>
      </c>
      <c r="W32" s="46">
        <f t="shared" si="6"/>
        <v>10</v>
      </c>
      <c r="X32" s="45">
        <f t="shared" si="7"/>
        <v>70.359682539682495</v>
      </c>
      <c r="Y32" s="46">
        <f t="shared" si="8"/>
        <v>24</v>
      </c>
      <c r="Z32" s="46">
        <v>24</v>
      </c>
      <c r="AA32" s="46"/>
    </row>
    <row r="33" spans="1:27" ht="12" customHeight="1" x14ac:dyDescent="0.15">
      <c r="A33" s="43">
        <v>2137127</v>
      </c>
      <c r="B33" s="43" t="s">
        <v>64</v>
      </c>
      <c r="C33" s="44">
        <v>49.7</v>
      </c>
      <c r="D33" s="45">
        <v>0</v>
      </c>
      <c r="E33" s="44">
        <v>0</v>
      </c>
      <c r="F33" s="44">
        <v>0</v>
      </c>
      <c r="G33" s="44">
        <v>0</v>
      </c>
      <c r="H33" s="44">
        <v>17</v>
      </c>
      <c r="I33" s="45">
        <v>0</v>
      </c>
      <c r="J33" s="45">
        <v>0</v>
      </c>
      <c r="K33" s="44">
        <v>0</v>
      </c>
      <c r="L33" s="45">
        <f t="shared" si="0"/>
        <v>66.7</v>
      </c>
      <c r="M33" s="45">
        <f t="shared" si="1"/>
        <v>13.34</v>
      </c>
      <c r="N33" s="46">
        <f t="shared" si="2"/>
        <v>25</v>
      </c>
      <c r="O33" s="44">
        <v>80.1111111111111</v>
      </c>
      <c r="P33" s="45">
        <f t="shared" si="3"/>
        <v>56.077777777777797</v>
      </c>
      <c r="Q33" s="46">
        <f t="shared" si="4"/>
        <v>25</v>
      </c>
      <c r="R33" s="44">
        <v>0</v>
      </c>
      <c r="S33" s="44">
        <v>0</v>
      </c>
      <c r="T33" s="44">
        <v>0</v>
      </c>
      <c r="U33" s="45">
        <v>0</v>
      </c>
      <c r="V33" s="45">
        <f t="shared" si="9"/>
        <v>0</v>
      </c>
      <c r="W33" s="46">
        <f t="shared" si="6"/>
        <v>10</v>
      </c>
      <c r="X33" s="45">
        <f t="shared" si="7"/>
        <v>69.4177777777778</v>
      </c>
      <c r="Y33" s="46">
        <f t="shared" si="8"/>
        <v>25</v>
      </c>
      <c r="Z33" s="46">
        <v>25</v>
      </c>
      <c r="AA33" s="46"/>
    </row>
    <row r="34" spans="1:27" ht="12" customHeight="1" x14ac:dyDescent="0.15">
      <c r="A34" s="43">
        <v>2137128</v>
      </c>
      <c r="B34" s="43" t="s">
        <v>65</v>
      </c>
      <c r="C34" s="44">
        <v>49.714285714285701</v>
      </c>
      <c r="D34" s="45">
        <v>0</v>
      </c>
      <c r="E34" s="44">
        <v>0</v>
      </c>
      <c r="F34" s="44">
        <v>0</v>
      </c>
      <c r="G34" s="44">
        <v>0</v>
      </c>
      <c r="H34" s="44">
        <v>17</v>
      </c>
      <c r="I34" s="45">
        <v>0</v>
      </c>
      <c r="J34" s="45">
        <v>0</v>
      </c>
      <c r="K34" s="44">
        <v>0</v>
      </c>
      <c r="L34" s="45">
        <f t="shared" si="0"/>
        <v>66.714285714285694</v>
      </c>
      <c r="M34" s="45">
        <f t="shared" si="1"/>
        <v>13.342857142857101</v>
      </c>
      <c r="N34" s="46">
        <f t="shared" si="2"/>
        <v>23</v>
      </c>
      <c r="O34" s="44">
        <v>86.7777777777778</v>
      </c>
      <c r="P34" s="45">
        <f t="shared" si="3"/>
        <v>60.744444444444497</v>
      </c>
      <c r="Q34" s="46">
        <f t="shared" si="4"/>
        <v>13</v>
      </c>
      <c r="R34" s="44">
        <v>0</v>
      </c>
      <c r="S34" s="44">
        <v>0</v>
      </c>
      <c r="T34" s="44">
        <v>0</v>
      </c>
      <c r="U34" s="45">
        <v>0</v>
      </c>
      <c r="V34" s="45">
        <f t="shared" si="9"/>
        <v>0</v>
      </c>
      <c r="W34" s="46">
        <f t="shared" si="6"/>
        <v>10</v>
      </c>
      <c r="X34" s="45">
        <f t="shared" si="7"/>
        <v>74.087301587301596</v>
      </c>
      <c r="Y34" s="46">
        <f t="shared" si="8"/>
        <v>15</v>
      </c>
      <c r="Z34" s="46">
        <v>15</v>
      </c>
      <c r="AA34" s="46"/>
    </row>
    <row r="35" spans="1:27" s="2" customFormat="1" ht="12" customHeight="1" x14ac:dyDescent="0.15">
      <c r="A35" s="47">
        <v>2137129</v>
      </c>
      <c r="B35" s="47" t="s">
        <v>66</v>
      </c>
      <c r="C35" s="48">
        <v>49.9</v>
      </c>
      <c r="D35" s="48">
        <v>0</v>
      </c>
      <c r="E35" s="48">
        <v>6</v>
      </c>
      <c r="F35" s="48">
        <v>0</v>
      </c>
      <c r="G35" s="48">
        <v>0</v>
      </c>
      <c r="H35" s="48">
        <v>20</v>
      </c>
      <c r="I35" s="48">
        <v>0</v>
      </c>
      <c r="J35" s="48">
        <v>0</v>
      </c>
      <c r="K35" s="48">
        <v>0</v>
      </c>
      <c r="L35" s="49">
        <f t="shared" si="0"/>
        <v>75.900000000000006</v>
      </c>
      <c r="M35" s="48">
        <f t="shared" si="1"/>
        <v>15.18</v>
      </c>
      <c r="N35" s="50">
        <f t="shared" si="2"/>
        <v>2</v>
      </c>
      <c r="O35" s="48">
        <v>75.3888888888889</v>
      </c>
      <c r="P35" s="48">
        <f t="shared" si="3"/>
        <v>52.772222222222197</v>
      </c>
      <c r="Q35" s="50">
        <f t="shared" si="4"/>
        <v>28</v>
      </c>
      <c r="R35" s="48">
        <v>0</v>
      </c>
      <c r="S35" s="48">
        <v>0</v>
      </c>
      <c r="T35" s="48">
        <v>2</v>
      </c>
      <c r="U35" s="48">
        <f>SUM(T35:T35)</f>
        <v>2</v>
      </c>
      <c r="V35" s="48">
        <f t="shared" si="9"/>
        <v>0.2</v>
      </c>
      <c r="W35" s="50">
        <f t="shared" si="6"/>
        <v>2</v>
      </c>
      <c r="X35" s="48">
        <f t="shared" si="7"/>
        <v>68.152222222222207</v>
      </c>
      <c r="Y35" s="50">
        <f t="shared" si="8"/>
        <v>26</v>
      </c>
      <c r="Z35" s="47">
        <v>26</v>
      </c>
      <c r="AA35" s="47"/>
    </row>
    <row r="36" spans="1:27" ht="12" customHeight="1" x14ac:dyDescent="0.15">
      <c r="A36" s="43">
        <v>2137130</v>
      </c>
      <c r="B36" s="43" t="s">
        <v>67</v>
      </c>
      <c r="C36" s="44">
        <v>49.757142857142902</v>
      </c>
      <c r="D36" s="45">
        <v>0</v>
      </c>
      <c r="E36" s="44">
        <v>0</v>
      </c>
      <c r="F36" s="44">
        <v>0</v>
      </c>
      <c r="G36" s="44">
        <v>0</v>
      </c>
      <c r="H36" s="44">
        <v>17</v>
      </c>
      <c r="I36" s="45">
        <v>0</v>
      </c>
      <c r="J36" s="45">
        <v>0</v>
      </c>
      <c r="K36" s="44">
        <v>0</v>
      </c>
      <c r="L36" s="45">
        <f t="shared" si="0"/>
        <v>66.757142857142895</v>
      </c>
      <c r="M36" s="45">
        <f t="shared" si="1"/>
        <v>13.351428571428601</v>
      </c>
      <c r="N36" s="46">
        <f t="shared" si="2"/>
        <v>15</v>
      </c>
      <c r="O36" s="44">
        <v>77.5555555555556</v>
      </c>
      <c r="P36" s="45">
        <f t="shared" si="3"/>
        <v>54.288888888888899</v>
      </c>
      <c r="Q36" s="46">
        <f t="shared" si="4"/>
        <v>27</v>
      </c>
      <c r="R36" s="44">
        <v>0</v>
      </c>
      <c r="S36" s="44">
        <v>0</v>
      </c>
      <c r="T36" s="44">
        <v>0</v>
      </c>
      <c r="U36" s="45">
        <v>0</v>
      </c>
      <c r="V36" s="45">
        <f t="shared" si="9"/>
        <v>0</v>
      </c>
      <c r="W36" s="46">
        <f t="shared" si="6"/>
        <v>10</v>
      </c>
      <c r="X36" s="45">
        <f t="shared" si="7"/>
        <v>67.640317460317505</v>
      </c>
      <c r="Y36" s="46">
        <f t="shared" si="8"/>
        <v>27</v>
      </c>
      <c r="Z36" s="46">
        <v>27</v>
      </c>
      <c r="AA36" s="46"/>
    </row>
    <row r="37" spans="1:27" x14ac:dyDescent="0.15">
      <c r="A37" s="38"/>
      <c r="B37" s="38"/>
      <c r="C37" s="57"/>
      <c r="D37" s="58"/>
      <c r="E37" s="57"/>
      <c r="F37" s="57"/>
      <c r="G37" s="57"/>
      <c r="H37" s="57"/>
      <c r="I37" s="58"/>
      <c r="J37" s="58"/>
      <c r="K37" s="57"/>
      <c r="L37" s="40"/>
      <c r="M37" s="40"/>
      <c r="N37" s="3"/>
      <c r="O37" s="39"/>
      <c r="P37" s="40"/>
      <c r="Q37" s="3"/>
      <c r="R37" s="39"/>
      <c r="S37" s="39"/>
      <c r="T37" s="39"/>
    </row>
    <row r="38" spans="1:27" x14ac:dyDescent="0.15">
      <c r="A38" s="38"/>
      <c r="B38" s="38"/>
      <c r="C38" s="57"/>
      <c r="D38" s="58"/>
      <c r="E38" s="57"/>
      <c r="F38" s="57"/>
      <c r="G38" s="57"/>
      <c r="H38" s="57"/>
      <c r="I38" s="58"/>
      <c r="J38" s="58"/>
      <c r="K38" s="57"/>
      <c r="L38" s="40"/>
      <c r="M38" s="40"/>
      <c r="N38" s="3"/>
      <c r="O38" s="40"/>
      <c r="P38" s="40"/>
      <c r="Q38" s="3"/>
      <c r="R38" s="39"/>
      <c r="S38" s="39"/>
      <c r="T38" s="39"/>
    </row>
    <row r="39" spans="1:27" x14ac:dyDescent="0.15">
      <c r="A39" s="3"/>
      <c r="B39" s="3"/>
      <c r="C39" s="58"/>
      <c r="D39" s="58"/>
      <c r="E39" s="58"/>
      <c r="F39" s="58"/>
      <c r="G39" s="58"/>
      <c r="H39" s="58"/>
      <c r="I39" s="58"/>
      <c r="J39" s="58"/>
      <c r="K39" s="57"/>
      <c r="L39" s="40"/>
      <c r="M39" s="40"/>
      <c r="N39" s="3"/>
      <c r="O39" s="40"/>
      <c r="P39" s="40"/>
      <c r="Q39" s="3"/>
      <c r="R39" s="39"/>
      <c r="S39" s="39"/>
      <c r="T39" s="39"/>
    </row>
    <row r="40" spans="1:27" x14ac:dyDescent="0.15">
      <c r="R40" s="42"/>
      <c r="S40" s="42"/>
      <c r="T40" s="42"/>
    </row>
    <row r="41" spans="1:27" x14ac:dyDescent="0.15">
      <c r="R41" s="42"/>
      <c r="S41" s="42"/>
      <c r="T41" s="42"/>
    </row>
    <row r="42" spans="1:27" x14ac:dyDescent="0.15">
      <c r="R42" s="42"/>
      <c r="S42" s="42"/>
      <c r="T42" s="42"/>
    </row>
    <row r="43" spans="1:27" x14ac:dyDescent="0.15">
      <c r="R43" s="42"/>
      <c r="S43" s="42"/>
      <c r="T43" s="42"/>
    </row>
  </sheetData>
  <mergeCells count="27"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</mergeCells>
  <phoneticPr fontId="4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婧婧</dc:creator>
  <cp:lastModifiedBy>admin</cp:lastModifiedBy>
  <cp:lastPrinted>2022-03-19T05:55:37Z</cp:lastPrinted>
  <dcterms:created xsi:type="dcterms:W3CDTF">2022-03-16T12:07:00Z</dcterms:created>
  <dcterms:modified xsi:type="dcterms:W3CDTF">2022-03-19T05:55:50Z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CB971DCCAC3041A5816C4C131BD92803</vt:lpwstr>
  </property>
  <property fmtid="{D5CDD505-2E9C-101B-9397-08002B2CF9AE}" pid="3" name="KSOProductBuildVer">
    <vt:lpwstr>2052-11.1.0.11405</vt:lpwstr>
  </property>
</Properties>
</file>