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20" windowHeight="13500"/>
  </bookViews>
  <sheets>
    <sheet name="2020级会计3+2" sheetId="1" r:id="rId1"/>
    <sheet name="2021级市场营销1班" sheetId="13" r:id="rId2"/>
    <sheet name="2021级市场营销2班" sheetId="11" r:id="rId3"/>
    <sheet name="2020级物流1班" sheetId="2" r:id="rId4"/>
    <sheet name="2020级物流2班" sheetId="3" r:id="rId5"/>
    <sheet name="2020旅游管理" sheetId="14" r:id="rId6"/>
    <sheet name="营销排名" sheetId="15" r:id="rId7"/>
    <sheet name="物流排名" sheetId="16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6" l="1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1" i="16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D2" i="15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1" i="15"/>
  <c r="U51" i="14"/>
  <c r="V51" i="14" s="1"/>
  <c r="P51" i="14"/>
  <c r="L51" i="14"/>
  <c r="M51" i="14" s="1"/>
  <c r="U50" i="14"/>
  <c r="V50" i="14" s="1"/>
  <c r="P50" i="14"/>
  <c r="L50" i="14"/>
  <c r="M50" i="14" s="1"/>
  <c r="X50" i="14" s="1"/>
  <c r="U49" i="14"/>
  <c r="V49" i="14" s="1"/>
  <c r="P49" i="14"/>
  <c r="L49" i="14"/>
  <c r="M49" i="14" s="1"/>
  <c r="U48" i="14"/>
  <c r="V48" i="14" s="1"/>
  <c r="P48" i="14"/>
  <c r="L48" i="14"/>
  <c r="M48" i="14" s="1"/>
  <c r="V47" i="14"/>
  <c r="U47" i="14"/>
  <c r="P47" i="14"/>
  <c r="M47" i="14"/>
  <c r="X47" i="14" s="1"/>
  <c r="L47" i="14"/>
  <c r="U46" i="14"/>
  <c r="V46" i="14" s="1"/>
  <c r="P46" i="14"/>
  <c r="L46" i="14"/>
  <c r="M46" i="14" s="1"/>
  <c r="U45" i="14"/>
  <c r="V45" i="14" s="1"/>
  <c r="P45" i="14"/>
  <c r="L45" i="14"/>
  <c r="M45" i="14" s="1"/>
  <c r="U44" i="14"/>
  <c r="V44" i="14" s="1"/>
  <c r="P44" i="14"/>
  <c r="L44" i="14"/>
  <c r="M44" i="14" s="1"/>
  <c r="X44" i="14" s="1"/>
  <c r="U43" i="14"/>
  <c r="V43" i="14" s="1"/>
  <c r="P43" i="14"/>
  <c r="L43" i="14"/>
  <c r="M43" i="14" s="1"/>
  <c r="U42" i="14"/>
  <c r="V42" i="14" s="1"/>
  <c r="P42" i="14"/>
  <c r="L42" i="14"/>
  <c r="M42" i="14" s="1"/>
  <c r="U41" i="14"/>
  <c r="V41" i="14" s="1"/>
  <c r="P41" i="14"/>
  <c r="L41" i="14"/>
  <c r="M41" i="14" s="1"/>
  <c r="U40" i="14"/>
  <c r="V40" i="14" s="1"/>
  <c r="P40" i="14"/>
  <c r="L40" i="14"/>
  <c r="M40" i="14" s="1"/>
  <c r="U39" i="14"/>
  <c r="V39" i="14" s="1"/>
  <c r="P39" i="14"/>
  <c r="L39" i="14"/>
  <c r="M39" i="14" s="1"/>
  <c r="U38" i="14"/>
  <c r="V38" i="14" s="1"/>
  <c r="P38" i="14"/>
  <c r="L38" i="14"/>
  <c r="M38" i="14" s="1"/>
  <c r="U37" i="14"/>
  <c r="V37" i="14" s="1"/>
  <c r="P37" i="14"/>
  <c r="L37" i="14"/>
  <c r="M37" i="14" s="1"/>
  <c r="U36" i="14"/>
  <c r="V36" i="14" s="1"/>
  <c r="P36" i="14"/>
  <c r="L36" i="14"/>
  <c r="M36" i="14" s="1"/>
  <c r="V35" i="14"/>
  <c r="U35" i="14"/>
  <c r="P35" i="14"/>
  <c r="L35" i="14"/>
  <c r="M35" i="14" s="1"/>
  <c r="P34" i="14"/>
  <c r="L34" i="14"/>
  <c r="M34" i="14" s="1"/>
  <c r="P33" i="14"/>
  <c r="L33" i="14"/>
  <c r="M33" i="14" s="1"/>
  <c r="X33" i="14" s="1"/>
  <c r="U32" i="14"/>
  <c r="V32" i="14" s="1"/>
  <c r="P32" i="14"/>
  <c r="L32" i="14"/>
  <c r="M32" i="14" s="1"/>
  <c r="V31" i="14"/>
  <c r="U31" i="14"/>
  <c r="P31" i="14"/>
  <c r="L31" i="14"/>
  <c r="M31" i="14" s="1"/>
  <c r="U30" i="14"/>
  <c r="V30" i="14" s="1"/>
  <c r="P30" i="14"/>
  <c r="M30" i="14"/>
  <c r="X30" i="14" s="1"/>
  <c r="L30" i="14"/>
  <c r="U29" i="14"/>
  <c r="V29" i="14" s="1"/>
  <c r="P29" i="14"/>
  <c r="L29" i="14"/>
  <c r="M29" i="14" s="1"/>
  <c r="U28" i="14"/>
  <c r="V28" i="14" s="1"/>
  <c r="P28" i="14"/>
  <c r="L28" i="14"/>
  <c r="M28" i="14" s="1"/>
  <c r="U27" i="14"/>
  <c r="V27" i="14" s="1"/>
  <c r="P27" i="14"/>
  <c r="L27" i="14"/>
  <c r="M27" i="14" s="1"/>
  <c r="X27" i="14" s="1"/>
  <c r="U26" i="14"/>
  <c r="V26" i="14" s="1"/>
  <c r="P26" i="14"/>
  <c r="L26" i="14"/>
  <c r="M26" i="14" s="1"/>
  <c r="U25" i="14"/>
  <c r="V25" i="14" s="1"/>
  <c r="P25" i="14"/>
  <c r="L25" i="14"/>
  <c r="M25" i="14" s="1"/>
  <c r="U24" i="14"/>
  <c r="V24" i="14" s="1"/>
  <c r="P24" i="14"/>
  <c r="L24" i="14"/>
  <c r="M24" i="14" s="1"/>
  <c r="U23" i="14"/>
  <c r="V23" i="14" s="1"/>
  <c r="P23" i="14"/>
  <c r="L23" i="14"/>
  <c r="M23" i="14" s="1"/>
  <c r="V22" i="14"/>
  <c r="U22" i="14"/>
  <c r="P22" i="14"/>
  <c r="L22" i="14"/>
  <c r="M22" i="14" s="1"/>
  <c r="U21" i="14"/>
  <c r="V21" i="14" s="1"/>
  <c r="P21" i="14"/>
  <c r="M21" i="14"/>
  <c r="L21" i="14"/>
  <c r="U20" i="14"/>
  <c r="V20" i="14" s="1"/>
  <c r="P20" i="14"/>
  <c r="L20" i="14"/>
  <c r="M20" i="14" s="1"/>
  <c r="U19" i="14"/>
  <c r="V19" i="14" s="1"/>
  <c r="P19" i="14"/>
  <c r="L19" i="14"/>
  <c r="M19" i="14" s="1"/>
  <c r="U18" i="14"/>
  <c r="V18" i="14" s="1"/>
  <c r="P18" i="14"/>
  <c r="L18" i="14"/>
  <c r="M18" i="14" s="1"/>
  <c r="U17" i="14"/>
  <c r="V17" i="14" s="1"/>
  <c r="P17" i="14"/>
  <c r="L17" i="14"/>
  <c r="M17" i="14" s="1"/>
  <c r="U16" i="14"/>
  <c r="V16" i="14" s="1"/>
  <c r="P16" i="14"/>
  <c r="Q16" i="14" s="1"/>
  <c r="L16" i="14"/>
  <c r="M16" i="14" s="1"/>
  <c r="U15" i="14"/>
  <c r="V15" i="14" s="1"/>
  <c r="P15" i="14"/>
  <c r="L15" i="14"/>
  <c r="M15" i="14" s="1"/>
  <c r="U14" i="14"/>
  <c r="V14" i="14" s="1"/>
  <c r="P14" i="14"/>
  <c r="L14" i="14"/>
  <c r="M14" i="14" s="1"/>
  <c r="V13" i="14"/>
  <c r="U13" i="14"/>
  <c r="P13" i="14"/>
  <c r="L13" i="14"/>
  <c r="M13" i="14" s="1"/>
  <c r="U12" i="14"/>
  <c r="V12" i="14" s="1"/>
  <c r="P12" i="14"/>
  <c r="Q12" i="14" s="1"/>
  <c r="L12" i="14"/>
  <c r="M12" i="14" s="1"/>
  <c r="X12" i="14" s="1"/>
  <c r="U11" i="14"/>
  <c r="V11" i="14" s="1"/>
  <c r="P11" i="14"/>
  <c r="L11" i="14"/>
  <c r="M11" i="14" s="1"/>
  <c r="V10" i="14"/>
  <c r="U10" i="14"/>
  <c r="P10" i="14"/>
  <c r="L10" i="14"/>
  <c r="M10" i="14" s="1"/>
  <c r="U9" i="14"/>
  <c r="V9" i="14" s="1"/>
  <c r="P9" i="14"/>
  <c r="Q9" i="14" s="1"/>
  <c r="L9" i="14"/>
  <c r="M9" i="14" s="1"/>
  <c r="X9" i="14" s="1"/>
  <c r="U8" i="14"/>
  <c r="V8" i="14" s="1"/>
  <c r="P8" i="14"/>
  <c r="L8" i="14"/>
  <c r="M8" i="14" s="1"/>
  <c r="V36" i="13"/>
  <c r="U36" i="13"/>
  <c r="P36" i="13"/>
  <c r="L36" i="13"/>
  <c r="M36" i="13" s="1"/>
  <c r="U35" i="13"/>
  <c r="V35" i="13" s="1"/>
  <c r="P35" i="13"/>
  <c r="M35" i="13"/>
  <c r="L35" i="13"/>
  <c r="U34" i="13"/>
  <c r="V34" i="13" s="1"/>
  <c r="P34" i="13"/>
  <c r="L34" i="13"/>
  <c r="M34" i="13" s="1"/>
  <c r="V33" i="13"/>
  <c r="U33" i="13"/>
  <c r="P33" i="13"/>
  <c r="L33" i="13"/>
  <c r="M33" i="13" s="1"/>
  <c r="U32" i="13"/>
  <c r="V32" i="13" s="1"/>
  <c r="P32" i="13"/>
  <c r="M32" i="13"/>
  <c r="L32" i="13"/>
  <c r="U31" i="13"/>
  <c r="V31" i="13" s="1"/>
  <c r="P31" i="13"/>
  <c r="L31" i="13"/>
  <c r="M31" i="13" s="1"/>
  <c r="V30" i="13"/>
  <c r="U30" i="13"/>
  <c r="P30" i="13"/>
  <c r="L30" i="13"/>
  <c r="M30" i="13" s="1"/>
  <c r="U29" i="13"/>
  <c r="V29" i="13" s="1"/>
  <c r="P29" i="13"/>
  <c r="M29" i="13"/>
  <c r="L29" i="13"/>
  <c r="U28" i="13"/>
  <c r="V28" i="13" s="1"/>
  <c r="P28" i="13"/>
  <c r="L28" i="13"/>
  <c r="M28" i="13" s="1"/>
  <c r="V27" i="13"/>
  <c r="U27" i="13"/>
  <c r="P27" i="13"/>
  <c r="L27" i="13"/>
  <c r="M27" i="13" s="1"/>
  <c r="U26" i="13"/>
  <c r="V26" i="13" s="1"/>
  <c r="P26" i="13"/>
  <c r="M26" i="13"/>
  <c r="L26" i="13"/>
  <c r="U25" i="13"/>
  <c r="V25" i="13" s="1"/>
  <c r="P25" i="13"/>
  <c r="L25" i="13"/>
  <c r="M25" i="13" s="1"/>
  <c r="V24" i="13"/>
  <c r="U24" i="13"/>
  <c r="P24" i="13"/>
  <c r="L24" i="13"/>
  <c r="M24" i="13" s="1"/>
  <c r="U23" i="13"/>
  <c r="V23" i="13" s="1"/>
  <c r="P23" i="13"/>
  <c r="M23" i="13"/>
  <c r="L23" i="13"/>
  <c r="U22" i="13"/>
  <c r="V22" i="13" s="1"/>
  <c r="P22" i="13"/>
  <c r="L22" i="13"/>
  <c r="M22" i="13" s="1"/>
  <c r="V21" i="13"/>
  <c r="U21" i="13"/>
  <c r="P21" i="13"/>
  <c r="Q21" i="13" s="1"/>
  <c r="L21" i="13"/>
  <c r="M21" i="13" s="1"/>
  <c r="U20" i="13"/>
  <c r="V20" i="13" s="1"/>
  <c r="P20" i="13"/>
  <c r="L20" i="13"/>
  <c r="M20" i="13" s="1"/>
  <c r="V19" i="13"/>
  <c r="U19" i="13"/>
  <c r="P19" i="13"/>
  <c r="L19" i="13"/>
  <c r="M19" i="13" s="1"/>
  <c r="U18" i="13"/>
  <c r="V18" i="13" s="1"/>
  <c r="P18" i="13"/>
  <c r="L18" i="13"/>
  <c r="M18" i="13" s="1"/>
  <c r="U17" i="13"/>
  <c r="V17" i="13" s="1"/>
  <c r="P17" i="13"/>
  <c r="L17" i="13"/>
  <c r="M17" i="13" s="1"/>
  <c r="V16" i="13"/>
  <c r="U16" i="13"/>
  <c r="P16" i="13"/>
  <c r="L16" i="13"/>
  <c r="M16" i="13" s="1"/>
  <c r="U15" i="13"/>
  <c r="V15" i="13" s="1"/>
  <c r="P15" i="13"/>
  <c r="L15" i="13"/>
  <c r="M15" i="13" s="1"/>
  <c r="U14" i="13"/>
  <c r="V14" i="13" s="1"/>
  <c r="P14" i="13"/>
  <c r="L14" i="13"/>
  <c r="M14" i="13" s="1"/>
  <c r="V13" i="13"/>
  <c r="U13" i="13"/>
  <c r="P13" i="13"/>
  <c r="L13" i="13"/>
  <c r="M13" i="13" s="1"/>
  <c r="U12" i="13"/>
  <c r="V12" i="13" s="1"/>
  <c r="P12" i="13"/>
  <c r="L12" i="13"/>
  <c r="M12" i="13" s="1"/>
  <c r="U11" i="13"/>
  <c r="V11" i="13" s="1"/>
  <c r="P11" i="13"/>
  <c r="L11" i="13"/>
  <c r="M11" i="13" s="1"/>
  <c r="V10" i="13"/>
  <c r="U10" i="13"/>
  <c r="P10" i="13"/>
  <c r="L10" i="13"/>
  <c r="M10" i="13" s="1"/>
  <c r="U9" i="13"/>
  <c r="V9" i="13" s="1"/>
  <c r="P9" i="13"/>
  <c r="Q8" i="13" s="1"/>
  <c r="L9" i="13"/>
  <c r="M9" i="13" s="1"/>
  <c r="U8" i="13"/>
  <c r="V8" i="13" s="1"/>
  <c r="P8" i="13"/>
  <c r="L8" i="13"/>
  <c r="M8" i="13" s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Q50" i="14" l="1"/>
  <c r="Q14" i="13"/>
  <c r="Q10" i="14"/>
  <c r="Q13" i="14"/>
  <c r="Q26" i="14"/>
  <c r="Q31" i="14"/>
  <c r="Q35" i="14"/>
  <c r="Q42" i="14"/>
  <c r="Q47" i="14"/>
  <c r="Q45" i="14"/>
  <c r="Q23" i="14"/>
  <c r="Q28" i="14"/>
  <c r="Q44" i="14"/>
  <c r="Q29" i="14"/>
  <c r="W10" i="14"/>
  <c r="Q20" i="14"/>
  <c r="W23" i="14"/>
  <c r="Q25" i="14"/>
  <c r="Q39" i="14"/>
  <c r="Q41" i="14"/>
  <c r="W15" i="14"/>
  <c r="Q17" i="14"/>
  <c r="Q22" i="14"/>
  <c r="Q51" i="14"/>
  <c r="Q8" i="14"/>
  <c r="Q11" i="14"/>
  <c r="Q14" i="14"/>
  <c r="Q19" i="14"/>
  <c r="Q32" i="14"/>
  <c r="Q34" i="14"/>
  <c r="Q36" i="14"/>
  <c r="Q38" i="14"/>
  <c r="Q48" i="14"/>
  <c r="Q18" i="13"/>
  <c r="Q17" i="13"/>
  <c r="Q33" i="13"/>
  <c r="Q13" i="13"/>
  <c r="Q25" i="13"/>
  <c r="Q26" i="13"/>
  <c r="Q9" i="13"/>
  <c r="Q35" i="13"/>
  <c r="Q22" i="13"/>
  <c r="Q23" i="13"/>
  <c r="Q30" i="13"/>
  <c r="Q27" i="13"/>
  <c r="Q34" i="13"/>
  <c r="Q12" i="13"/>
  <c r="Q16" i="13"/>
  <c r="Q31" i="13"/>
  <c r="Q10" i="13"/>
  <c r="Q11" i="13"/>
  <c r="W12" i="13"/>
  <c r="Q15" i="13"/>
  <c r="W16" i="13"/>
  <c r="Q19" i="13"/>
  <c r="Q20" i="13"/>
  <c r="W21" i="13"/>
  <c r="Q24" i="13"/>
  <c r="W25" i="13"/>
  <c r="Q28" i="13"/>
  <c r="Q36" i="13"/>
  <c r="X22" i="14"/>
  <c r="N22" i="14"/>
  <c r="X25" i="14"/>
  <c r="N25" i="14"/>
  <c r="X23" i="14"/>
  <c r="N23" i="14"/>
  <c r="X28" i="14"/>
  <c r="N28" i="14"/>
  <c r="X37" i="14"/>
  <c r="N37" i="14"/>
  <c r="X49" i="14"/>
  <c r="N49" i="14"/>
  <c r="W34" i="14"/>
  <c r="W8" i="14"/>
  <c r="W50" i="14"/>
  <c r="W47" i="14"/>
  <c r="W44" i="14"/>
  <c r="W41" i="14"/>
  <c r="W33" i="14"/>
  <c r="X10" i="14"/>
  <c r="N10" i="14"/>
  <c r="X13" i="14"/>
  <c r="N13" i="14"/>
  <c r="X26" i="14"/>
  <c r="N26" i="14"/>
  <c r="X31" i="14"/>
  <c r="N31" i="14"/>
  <c r="X35" i="14"/>
  <c r="N35" i="14"/>
  <c r="X42" i="14"/>
  <c r="N42" i="14"/>
  <c r="X16" i="14"/>
  <c r="N16" i="14"/>
  <c r="X29" i="14"/>
  <c r="N29" i="14"/>
  <c r="X40" i="14"/>
  <c r="N40" i="14"/>
  <c r="X45" i="14"/>
  <c r="N45" i="14"/>
  <c r="W16" i="14"/>
  <c r="W26" i="14"/>
  <c r="X18" i="14"/>
  <c r="W19" i="14"/>
  <c r="W24" i="14"/>
  <c r="W29" i="14"/>
  <c r="W38" i="14"/>
  <c r="W40" i="14"/>
  <c r="W45" i="14"/>
  <c r="W11" i="14"/>
  <c r="W14" i="14"/>
  <c r="X21" i="14"/>
  <c r="W22" i="14"/>
  <c r="W27" i="14"/>
  <c r="W32" i="14"/>
  <c r="W36" i="14"/>
  <c r="W48" i="14"/>
  <c r="W9" i="14"/>
  <c r="W12" i="14"/>
  <c r="W17" i="14"/>
  <c r="X24" i="14"/>
  <c r="W25" i="14"/>
  <c r="W30" i="14"/>
  <c r="W43" i="14"/>
  <c r="W51" i="14"/>
  <c r="X8" i="14"/>
  <c r="N8" i="14"/>
  <c r="X11" i="14"/>
  <c r="N11" i="14"/>
  <c r="N14" i="14"/>
  <c r="X14" i="14"/>
  <c r="X19" i="14"/>
  <c r="N19" i="14"/>
  <c r="X32" i="14"/>
  <c r="N32" i="14"/>
  <c r="X34" i="14"/>
  <c r="N34" i="14"/>
  <c r="X36" i="14"/>
  <c r="N36" i="14"/>
  <c r="X38" i="14"/>
  <c r="N38" i="14"/>
  <c r="X48" i="14"/>
  <c r="N48" i="14"/>
  <c r="W20" i="14"/>
  <c r="W28" i="14"/>
  <c r="W39" i="14"/>
  <c r="W46" i="14"/>
  <c r="X43" i="14"/>
  <c r="N43" i="14"/>
  <c r="X51" i="14"/>
  <c r="N51" i="14"/>
  <c r="W13" i="14"/>
  <c r="W18" i="14"/>
  <c r="W31" i="14"/>
  <c r="W35" i="14"/>
  <c r="W37" i="14"/>
  <c r="W49" i="14"/>
  <c r="X17" i="14"/>
  <c r="N17" i="14"/>
  <c r="X20" i="14"/>
  <c r="N20" i="14"/>
  <c r="X39" i="14"/>
  <c r="N39" i="14"/>
  <c r="X41" i="14"/>
  <c r="N41" i="14"/>
  <c r="X46" i="14"/>
  <c r="N46" i="14"/>
  <c r="X15" i="14"/>
  <c r="W21" i="14"/>
  <c r="W42" i="14"/>
  <c r="Q15" i="14"/>
  <c r="Q18" i="14"/>
  <c r="Q21" i="14"/>
  <c r="Q24" i="14"/>
  <c r="Q27" i="14"/>
  <c r="Q30" i="14"/>
  <c r="Q33" i="14"/>
  <c r="Q37" i="14"/>
  <c r="Q40" i="14"/>
  <c r="Q43" i="14"/>
  <c r="Q46" i="14"/>
  <c r="Q49" i="14"/>
  <c r="N9" i="14"/>
  <c r="N12" i="14"/>
  <c r="N15" i="14"/>
  <c r="N18" i="14"/>
  <c r="N21" i="14"/>
  <c r="N24" i="14"/>
  <c r="N27" i="14"/>
  <c r="N30" i="14"/>
  <c r="N33" i="14"/>
  <c r="N44" i="14"/>
  <c r="N47" i="14"/>
  <c r="N50" i="14"/>
  <c r="N20" i="13"/>
  <c r="N14" i="13"/>
  <c r="N35" i="13"/>
  <c r="N32" i="13"/>
  <c r="N29" i="13"/>
  <c r="N26" i="13"/>
  <c r="N23" i="13"/>
  <c r="N17" i="13"/>
  <c r="N8" i="13"/>
  <c r="X9" i="13"/>
  <c r="N9" i="13"/>
  <c r="N11" i="13"/>
  <c r="X18" i="13"/>
  <c r="N18" i="13"/>
  <c r="X27" i="13"/>
  <c r="N27" i="13"/>
  <c r="W29" i="13"/>
  <c r="X29" i="13"/>
  <c r="X31" i="13"/>
  <c r="N31" i="13"/>
  <c r="W8" i="13"/>
  <c r="X8" i="13"/>
  <c r="X10" i="13"/>
  <c r="N10" i="13"/>
  <c r="X17" i="13"/>
  <c r="W17" i="13"/>
  <c r="X19" i="13"/>
  <c r="N19" i="13"/>
  <c r="W26" i="13"/>
  <c r="X26" i="13"/>
  <c r="X28" i="13"/>
  <c r="N28" i="13"/>
  <c r="X15" i="13"/>
  <c r="N15" i="13"/>
  <c r="X24" i="13"/>
  <c r="N24" i="13"/>
  <c r="W14" i="13"/>
  <c r="X14" i="13"/>
  <c r="X16" i="13"/>
  <c r="N16" i="13"/>
  <c r="W23" i="13"/>
  <c r="X23" i="13"/>
  <c r="X25" i="13"/>
  <c r="N25" i="13"/>
  <c r="X36" i="13"/>
  <c r="N36" i="13"/>
  <c r="X12" i="13"/>
  <c r="N12" i="13"/>
  <c r="X21" i="13"/>
  <c r="N21" i="13"/>
  <c r="X33" i="13"/>
  <c r="N33" i="13"/>
  <c r="W35" i="13"/>
  <c r="X35" i="13"/>
  <c r="X11" i="13"/>
  <c r="W11" i="13"/>
  <c r="X13" i="13"/>
  <c r="N13" i="13"/>
  <c r="W20" i="13"/>
  <c r="X20" i="13"/>
  <c r="X22" i="13"/>
  <c r="N22" i="13"/>
  <c r="X30" i="13"/>
  <c r="N30" i="13"/>
  <c r="W32" i="13"/>
  <c r="X32" i="13"/>
  <c r="N34" i="13"/>
  <c r="X34" i="13"/>
  <c r="W33" i="13"/>
  <c r="W30" i="13"/>
  <c r="W9" i="13"/>
  <c r="W13" i="13"/>
  <c r="W18" i="13"/>
  <c r="W22" i="13"/>
  <c r="W27" i="13"/>
  <c r="W34" i="13"/>
  <c r="W31" i="13"/>
  <c r="W10" i="13"/>
  <c r="W15" i="13"/>
  <c r="W19" i="13"/>
  <c r="W24" i="13"/>
  <c r="W28" i="13"/>
  <c r="W36" i="13"/>
  <c r="Q29" i="13"/>
  <c r="Q32" i="13"/>
  <c r="U38" i="11"/>
  <c r="V38" i="11" s="1"/>
  <c r="P38" i="11"/>
  <c r="L38" i="11"/>
  <c r="M38" i="11" s="1"/>
  <c r="U37" i="11"/>
  <c r="V37" i="11" s="1"/>
  <c r="P37" i="11"/>
  <c r="L37" i="11"/>
  <c r="M37" i="11" s="1"/>
  <c r="U36" i="11"/>
  <c r="V36" i="11" s="1"/>
  <c r="P36" i="11"/>
  <c r="L36" i="11"/>
  <c r="M36" i="11" s="1"/>
  <c r="U35" i="11"/>
  <c r="V35" i="11" s="1"/>
  <c r="P35" i="11"/>
  <c r="L35" i="11"/>
  <c r="M35" i="11" s="1"/>
  <c r="U34" i="11"/>
  <c r="V34" i="11" s="1"/>
  <c r="P34" i="11"/>
  <c r="M34" i="11"/>
  <c r="L34" i="11"/>
  <c r="U33" i="11"/>
  <c r="V33" i="11" s="1"/>
  <c r="P33" i="11"/>
  <c r="L33" i="11"/>
  <c r="M33" i="11" s="1"/>
  <c r="U32" i="11"/>
  <c r="V32" i="11" s="1"/>
  <c r="P32" i="11"/>
  <c r="L32" i="11"/>
  <c r="M32" i="11" s="1"/>
  <c r="U31" i="11"/>
  <c r="V31" i="11" s="1"/>
  <c r="P31" i="11"/>
  <c r="L31" i="11"/>
  <c r="M31" i="11" s="1"/>
  <c r="U30" i="11"/>
  <c r="V30" i="11" s="1"/>
  <c r="P30" i="11"/>
  <c r="L30" i="11"/>
  <c r="M30" i="11" s="1"/>
  <c r="U29" i="11"/>
  <c r="V29" i="11" s="1"/>
  <c r="P29" i="11"/>
  <c r="L29" i="11"/>
  <c r="M29" i="11" s="1"/>
  <c r="U28" i="11"/>
  <c r="V28" i="11" s="1"/>
  <c r="P28" i="11"/>
  <c r="L28" i="11"/>
  <c r="M28" i="11" s="1"/>
  <c r="U27" i="11"/>
  <c r="V27" i="11" s="1"/>
  <c r="P27" i="11"/>
  <c r="L27" i="11"/>
  <c r="M27" i="11" s="1"/>
  <c r="X27" i="11" s="1"/>
  <c r="U26" i="11"/>
  <c r="V26" i="11" s="1"/>
  <c r="P26" i="11"/>
  <c r="L26" i="11"/>
  <c r="M26" i="11" s="1"/>
  <c r="U25" i="11"/>
  <c r="V25" i="11" s="1"/>
  <c r="P25" i="11"/>
  <c r="L25" i="11"/>
  <c r="M25" i="11" s="1"/>
  <c r="U24" i="11"/>
  <c r="V24" i="11" s="1"/>
  <c r="P24" i="11"/>
  <c r="L24" i="11"/>
  <c r="M24" i="11" s="1"/>
  <c r="U23" i="11"/>
  <c r="V23" i="11" s="1"/>
  <c r="P23" i="11"/>
  <c r="L23" i="11"/>
  <c r="M23" i="11" s="1"/>
  <c r="U22" i="11"/>
  <c r="V22" i="11" s="1"/>
  <c r="P22" i="11"/>
  <c r="L22" i="11"/>
  <c r="M22" i="11" s="1"/>
  <c r="U21" i="11"/>
  <c r="V21" i="11" s="1"/>
  <c r="P21" i="11"/>
  <c r="L21" i="11"/>
  <c r="M21" i="11" s="1"/>
  <c r="U20" i="11"/>
  <c r="V20" i="11" s="1"/>
  <c r="P20" i="11"/>
  <c r="L20" i="11"/>
  <c r="M20" i="11" s="1"/>
  <c r="U19" i="11"/>
  <c r="V19" i="11" s="1"/>
  <c r="P19" i="11"/>
  <c r="L19" i="11"/>
  <c r="M19" i="11" s="1"/>
  <c r="X19" i="11" s="1"/>
  <c r="U18" i="11"/>
  <c r="V18" i="11" s="1"/>
  <c r="P18" i="11"/>
  <c r="L18" i="11"/>
  <c r="M18" i="11" s="1"/>
  <c r="U17" i="11"/>
  <c r="V17" i="11" s="1"/>
  <c r="P17" i="11"/>
  <c r="L17" i="11"/>
  <c r="M17" i="11" s="1"/>
  <c r="U16" i="11"/>
  <c r="V16" i="11" s="1"/>
  <c r="P16" i="11"/>
  <c r="L16" i="11"/>
  <c r="M16" i="11" s="1"/>
  <c r="U15" i="11"/>
  <c r="V15" i="11" s="1"/>
  <c r="P15" i="11"/>
  <c r="L15" i="11"/>
  <c r="M15" i="11" s="1"/>
  <c r="U14" i="11"/>
  <c r="V14" i="11" s="1"/>
  <c r="P14" i="11"/>
  <c r="L14" i="11"/>
  <c r="M14" i="11" s="1"/>
  <c r="U13" i="11"/>
  <c r="V13" i="11" s="1"/>
  <c r="P13" i="11"/>
  <c r="L13" i="11"/>
  <c r="M13" i="11" s="1"/>
  <c r="U12" i="11"/>
  <c r="V12" i="11" s="1"/>
  <c r="P12" i="11"/>
  <c r="L12" i="11"/>
  <c r="M12" i="11" s="1"/>
  <c r="X11" i="11"/>
  <c r="U11" i="11"/>
  <c r="V11" i="11" s="1"/>
  <c r="P11" i="11"/>
  <c r="L11" i="11"/>
  <c r="M11" i="11" s="1"/>
  <c r="U10" i="11"/>
  <c r="V10" i="11" s="1"/>
  <c r="P10" i="11"/>
  <c r="M10" i="11"/>
  <c r="X10" i="11" s="1"/>
  <c r="L10" i="11"/>
  <c r="U9" i="11"/>
  <c r="V9" i="11" s="1"/>
  <c r="P9" i="11"/>
  <c r="L9" i="11"/>
  <c r="M9" i="11" s="1"/>
  <c r="U8" i="11"/>
  <c r="V8" i="11" s="1"/>
  <c r="P8" i="11"/>
  <c r="L8" i="11"/>
  <c r="M8" i="11" s="1"/>
  <c r="Y44" i="14" l="1"/>
  <c r="Y8" i="14"/>
  <c r="Y46" i="14"/>
  <c r="Y20" i="14"/>
  <c r="Y34" i="13"/>
  <c r="Q34" i="11"/>
  <c r="W26" i="11"/>
  <c r="Q15" i="11"/>
  <c r="Y12" i="14"/>
  <c r="Y38" i="14"/>
  <c r="Y21" i="14"/>
  <c r="Y49" i="14"/>
  <c r="Y23" i="14"/>
  <c r="Y40" i="14"/>
  <c r="Y42" i="14"/>
  <c r="Y26" i="14"/>
  <c r="Y15" i="14"/>
  <c r="Y41" i="14"/>
  <c r="Y17" i="14"/>
  <c r="Y48" i="14"/>
  <c r="Y34" i="14"/>
  <c r="Y50" i="14"/>
  <c r="Y18" i="14"/>
  <c r="Y28" i="14"/>
  <c r="Y22" i="14"/>
  <c r="Y30" i="14"/>
  <c r="Y43" i="14"/>
  <c r="Y14" i="14"/>
  <c r="Y45" i="14"/>
  <c r="Y16" i="14"/>
  <c r="Y31" i="14"/>
  <c r="Y10" i="14"/>
  <c r="Y36" i="14"/>
  <c r="Y19" i="14"/>
  <c r="Y24" i="14"/>
  <c r="Y37" i="14"/>
  <c r="Y25" i="14"/>
  <c r="Y27" i="14"/>
  <c r="Y47" i="14"/>
  <c r="Y9" i="14"/>
  <c r="Y29" i="14"/>
  <c r="Y35" i="14"/>
  <c r="Y13" i="14"/>
  <c r="Y51" i="14"/>
  <c r="Y11" i="14"/>
  <c r="Y39" i="14"/>
  <c r="Y32" i="14"/>
  <c r="Y33" i="14"/>
  <c r="Y30" i="13"/>
  <c r="Y33" i="13"/>
  <c r="Y36" i="13"/>
  <c r="Y16" i="13"/>
  <c r="Y15" i="13"/>
  <c r="Y19" i="13"/>
  <c r="Y27" i="13"/>
  <c r="Y8" i="13"/>
  <c r="Y9" i="13"/>
  <c r="Y12" i="13"/>
  <c r="Y24" i="13"/>
  <c r="Y10" i="13"/>
  <c r="Y32" i="13"/>
  <c r="Y20" i="13"/>
  <c r="Y35" i="13"/>
  <c r="Y23" i="13"/>
  <c r="Y26" i="13"/>
  <c r="Y29" i="13"/>
  <c r="Y22" i="13"/>
  <c r="Y11" i="13"/>
  <c r="Y21" i="13"/>
  <c r="Y25" i="13"/>
  <c r="Y28" i="13"/>
  <c r="Y17" i="13"/>
  <c r="Y31" i="13"/>
  <c r="Y18" i="13"/>
  <c r="Y14" i="13"/>
  <c r="Y13" i="13"/>
  <c r="X15" i="11"/>
  <c r="N15" i="11"/>
  <c r="X25" i="11"/>
  <c r="N25" i="11"/>
  <c r="X20" i="11"/>
  <c r="N20" i="11"/>
  <c r="X31" i="11"/>
  <c r="N31" i="11"/>
  <c r="X36" i="11"/>
  <c r="N36" i="11"/>
  <c r="X17" i="11"/>
  <c r="N17" i="11"/>
  <c r="X12" i="11"/>
  <c r="N12" i="11"/>
  <c r="X23" i="11"/>
  <c r="N23" i="11"/>
  <c r="X28" i="11"/>
  <c r="N28" i="11"/>
  <c r="N9" i="11"/>
  <c r="X9" i="11"/>
  <c r="W30" i="11"/>
  <c r="W11" i="11"/>
  <c r="W34" i="11"/>
  <c r="W19" i="11"/>
  <c r="W27" i="11"/>
  <c r="Q23" i="11"/>
  <c r="W35" i="11"/>
  <c r="W8" i="11"/>
  <c r="Q31" i="11"/>
  <c r="Q12" i="11"/>
  <c r="W16" i="11"/>
  <c r="Q9" i="11"/>
  <c r="W12" i="11"/>
  <c r="Q20" i="11"/>
  <c r="W24" i="11"/>
  <c r="Q36" i="11"/>
  <c r="W9" i="11"/>
  <c r="Q28" i="11"/>
  <c r="W32" i="11"/>
  <c r="W36" i="11"/>
  <c r="Q13" i="11"/>
  <c r="Q17" i="11"/>
  <c r="X33" i="11"/>
  <c r="N33" i="11"/>
  <c r="N37" i="11"/>
  <c r="X37" i="11"/>
  <c r="W13" i="11"/>
  <c r="W17" i="11"/>
  <c r="Q21" i="11"/>
  <c r="Q25" i="11"/>
  <c r="Q33" i="11"/>
  <c r="Q37" i="11"/>
  <c r="N10" i="11"/>
  <c r="W21" i="11"/>
  <c r="W25" i="11"/>
  <c r="Q29" i="11"/>
  <c r="W33" i="11"/>
  <c r="W37" i="11"/>
  <c r="Q10" i="11"/>
  <c r="Q14" i="11"/>
  <c r="X18" i="11"/>
  <c r="N18" i="11"/>
  <c r="W29" i="11"/>
  <c r="W10" i="11"/>
  <c r="W14" i="11"/>
  <c r="Q18" i="11"/>
  <c r="Q22" i="11"/>
  <c r="X26" i="11"/>
  <c r="N26" i="11"/>
  <c r="X34" i="11"/>
  <c r="W18" i="11"/>
  <c r="W22" i="11"/>
  <c r="Q26" i="11"/>
  <c r="Q30" i="11"/>
  <c r="N34" i="11"/>
  <c r="W20" i="11"/>
  <c r="W28" i="11"/>
  <c r="N13" i="11"/>
  <c r="N21" i="11"/>
  <c r="N29" i="11"/>
  <c r="W15" i="11"/>
  <c r="W23" i="11"/>
  <c r="W31" i="11"/>
  <c r="N8" i="11"/>
  <c r="N16" i="11"/>
  <c r="N24" i="11"/>
  <c r="N32" i="11"/>
  <c r="Q8" i="11"/>
  <c r="Q16" i="11"/>
  <c r="Q24" i="11"/>
  <c r="Q32" i="11"/>
  <c r="N35" i="11"/>
  <c r="Q35" i="11"/>
  <c r="N11" i="11"/>
  <c r="N19" i="11"/>
  <c r="N27" i="11"/>
  <c r="X38" i="11"/>
  <c r="N38" i="11"/>
  <c r="Q11" i="11"/>
  <c r="X13" i="11"/>
  <c r="Q19" i="11"/>
  <c r="X21" i="11"/>
  <c r="Q27" i="11"/>
  <c r="X29" i="11"/>
  <c r="Q38" i="11"/>
  <c r="X8" i="11"/>
  <c r="X16" i="11"/>
  <c r="X24" i="11"/>
  <c r="X32" i="11"/>
  <c r="X35" i="11"/>
  <c r="W38" i="11"/>
  <c r="X14" i="11"/>
  <c r="N14" i="11"/>
  <c r="X22" i="11"/>
  <c r="N22" i="11"/>
  <c r="X30" i="11"/>
  <c r="N30" i="11"/>
  <c r="Y10" i="11" l="1"/>
  <c r="Y24" i="11"/>
  <c r="Y16" i="11"/>
  <c r="Y12" i="11"/>
  <c r="Y17" i="11"/>
  <c r="Y29" i="11"/>
  <c r="Y21" i="11"/>
  <c r="Y30" i="11"/>
  <c r="Y13" i="11"/>
  <c r="Y26" i="11"/>
  <c r="Y31" i="11"/>
  <c r="Y9" i="11"/>
  <c r="Y22" i="11"/>
  <c r="Y20" i="11"/>
  <c r="Y38" i="11"/>
  <c r="Y25" i="11"/>
  <c r="Y19" i="11"/>
  <c r="Y8" i="11"/>
  <c r="Y33" i="11"/>
  <c r="Y11" i="11"/>
  <c r="Y34" i="11"/>
  <c r="Y36" i="11"/>
  <c r="Y14" i="11"/>
  <c r="Y28" i="11"/>
  <c r="Y27" i="11"/>
  <c r="Y35" i="11"/>
  <c r="Y32" i="11"/>
  <c r="Y18" i="11"/>
  <c r="Y37" i="11"/>
  <c r="Y23" i="11"/>
  <c r="Y15" i="11"/>
  <c r="V41" i="3"/>
  <c r="P41" i="3"/>
  <c r="M41" i="3"/>
  <c r="V40" i="3"/>
  <c r="P40" i="3"/>
  <c r="M40" i="3"/>
  <c r="V39" i="3"/>
  <c r="P39" i="3"/>
  <c r="M39" i="3"/>
  <c r="V38" i="3"/>
  <c r="P38" i="3"/>
  <c r="M38" i="3"/>
  <c r="V37" i="3"/>
  <c r="P37" i="3"/>
  <c r="M37" i="3"/>
  <c r="V36" i="3"/>
  <c r="P36" i="3"/>
  <c r="M36" i="3"/>
  <c r="V35" i="3"/>
  <c r="P35" i="3"/>
  <c r="M35" i="3"/>
  <c r="V34" i="3"/>
  <c r="P34" i="3"/>
  <c r="M34" i="3"/>
  <c r="V33" i="3"/>
  <c r="P33" i="3"/>
  <c r="M33" i="3"/>
  <c r="V32" i="3"/>
  <c r="P32" i="3"/>
  <c r="M32" i="3"/>
  <c r="V31" i="3"/>
  <c r="P31" i="3"/>
  <c r="M31" i="3"/>
  <c r="V30" i="3"/>
  <c r="P30" i="3"/>
  <c r="M30" i="3"/>
  <c r="V29" i="3"/>
  <c r="P29" i="3"/>
  <c r="M29" i="3"/>
  <c r="V28" i="3"/>
  <c r="P28" i="3"/>
  <c r="M28" i="3"/>
  <c r="V27" i="3"/>
  <c r="P27" i="3"/>
  <c r="M27" i="3"/>
  <c r="V26" i="3"/>
  <c r="P26" i="3"/>
  <c r="M26" i="3"/>
  <c r="V25" i="3"/>
  <c r="P25" i="3"/>
  <c r="M25" i="3"/>
  <c r="V24" i="3"/>
  <c r="P24" i="3"/>
  <c r="M24" i="3"/>
  <c r="V23" i="3"/>
  <c r="P23" i="3"/>
  <c r="M23" i="3"/>
  <c r="V22" i="3"/>
  <c r="P22" i="3"/>
  <c r="M22" i="3"/>
  <c r="V21" i="3"/>
  <c r="P21" i="3"/>
  <c r="M21" i="3"/>
  <c r="X21" i="3" s="1"/>
  <c r="V20" i="3"/>
  <c r="P20" i="3"/>
  <c r="M20" i="3"/>
  <c r="V19" i="3"/>
  <c r="P19" i="3"/>
  <c r="M19" i="3"/>
  <c r="X19" i="3" s="1"/>
  <c r="V18" i="3"/>
  <c r="P18" i="3"/>
  <c r="M18" i="3"/>
  <c r="V17" i="3"/>
  <c r="P17" i="3"/>
  <c r="M17" i="3"/>
  <c r="V16" i="3"/>
  <c r="P16" i="3"/>
  <c r="M16" i="3"/>
  <c r="V15" i="3"/>
  <c r="P15" i="3"/>
  <c r="M15" i="3"/>
  <c r="V14" i="3"/>
  <c r="P14" i="3"/>
  <c r="M14" i="3"/>
  <c r="V13" i="3"/>
  <c r="P13" i="3"/>
  <c r="M13" i="3"/>
  <c r="X13" i="3" s="1"/>
  <c r="V12" i="3"/>
  <c r="P12" i="3"/>
  <c r="M12" i="3"/>
  <c r="V11" i="3"/>
  <c r="P11" i="3"/>
  <c r="M11" i="3"/>
  <c r="X11" i="3" s="1"/>
  <c r="V10" i="3"/>
  <c r="P10" i="3"/>
  <c r="M10" i="3"/>
  <c r="V9" i="3"/>
  <c r="P9" i="3"/>
  <c r="Q8" i="3" s="1"/>
  <c r="M9" i="3"/>
  <c r="U8" i="3"/>
  <c r="V8" i="3" s="1"/>
  <c r="P8" i="3"/>
  <c r="L8" i="3"/>
  <c r="M8" i="3" s="1"/>
  <c r="X8" i="3" s="1"/>
  <c r="U38" i="1"/>
  <c r="V38" i="1" s="1"/>
  <c r="P38" i="1"/>
  <c r="L38" i="1"/>
  <c r="M38" i="1" s="1"/>
  <c r="U37" i="1"/>
  <c r="V37" i="1" s="1"/>
  <c r="P37" i="1"/>
  <c r="L37" i="1"/>
  <c r="M37" i="1" s="1"/>
  <c r="U36" i="1"/>
  <c r="V36" i="1" s="1"/>
  <c r="P36" i="1"/>
  <c r="L36" i="1"/>
  <c r="M36" i="1" s="1"/>
  <c r="U35" i="1"/>
  <c r="V35" i="1" s="1"/>
  <c r="P35" i="1"/>
  <c r="L35" i="1"/>
  <c r="M35" i="1" s="1"/>
  <c r="U34" i="1"/>
  <c r="V34" i="1" s="1"/>
  <c r="P34" i="1"/>
  <c r="L34" i="1"/>
  <c r="M34" i="1" s="1"/>
  <c r="U33" i="1"/>
  <c r="V33" i="1" s="1"/>
  <c r="P33" i="1"/>
  <c r="L33" i="1"/>
  <c r="M33" i="1" s="1"/>
  <c r="U32" i="1"/>
  <c r="V32" i="1" s="1"/>
  <c r="P32" i="1"/>
  <c r="L32" i="1"/>
  <c r="M32" i="1" s="1"/>
  <c r="U31" i="1"/>
  <c r="V31" i="1" s="1"/>
  <c r="P31" i="1"/>
  <c r="L31" i="1"/>
  <c r="M31" i="1" s="1"/>
  <c r="U30" i="1"/>
  <c r="V30" i="1" s="1"/>
  <c r="P30" i="1"/>
  <c r="L30" i="1"/>
  <c r="M30" i="1" s="1"/>
  <c r="U29" i="1"/>
  <c r="V29" i="1" s="1"/>
  <c r="P29" i="1"/>
  <c r="L29" i="1"/>
  <c r="M29" i="1" s="1"/>
  <c r="U28" i="1"/>
  <c r="V28" i="1" s="1"/>
  <c r="P28" i="1"/>
  <c r="L28" i="1"/>
  <c r="M28" i="1" s="1"/>
  <c r="U27" i="1"/>
  <c r="V27" i="1" s="1"/>
  <c r="P27" i="1"/>
  <c r="L27" i="1"/>
  <c r="M27" i="1" s="1"/>
  <c r="U26" i="1"/>
  <c r="V26" i="1" s="1"/>
  <c r="P26" i="1"/>
  <c r="L26" i="1"/>
  <c r="M26" i="1" s="1"/>
  <c r="U25" i="1"/>
  <c r="V25" i="1" s="1"/>
  <c r="P25" i="1"/>
  <c r="L25" i="1"/>
  <c r="M25" i="1" s="1"/>
  <c r="U24" i="1"/>
  <c r="V24" i="1" s="1"/>
  <c r="P24" i="1"/>
  <c r="L24" i="1"/>
  <c r="M24" i="1" s="1"/>
  <c r="U23" i="1"/>
  <c r="V23" i="1" s="1"/>
  <c r="P23" i="1"/>
  <c r="L23" i="1"/>
  <c r="M23" i="1" s="1"/>
  <c r="U22" i="1"/>
  <c r="V22" i="1" s="1"/>
  <c r="P22" i="1"/>
  <c r="L22" i="1"/>
  <c r="M22" i="1" s="1"/>
  <c r="V21" i="1"/>
  <c r="U21" i="1"/>
  <c r="P21" i="1"/>
  <c r="L21" i="1"/>
  <c r="M21" i="1" s="1"/>
  <c r="U20" i="1"/>
  <c r="V20" i="1" s="1"/>
  <c r="X20" i="1" s="1"/>
  <c r="P20" i="1"/>
  <c r="L20" i="1"/>
  <c r="M20" i="1" s="1"/>
  <c r="U19" i="1"/>
  <c r="V19" i="1" s="1"/>
  <c r="P19" i="1"/>
  <c r="L19" i="1"/>
  <c r="M19" i="1" s="1"/>
  <c r="U18" i="1"/>
  <c r="V18" i="1" s="1"/>
  <c r="P18" i="1"/>
  <c r="L18" i="1"/>
  <c r="M18" i="1" s="1"/>
  <c r="U17" i="1"/>
  <c r="V17" i="1" s="1"/>
  <c r="P17" i="1"/>
  <c r="L17" i="1"/>
  <c r="M17" i="1" s="1"/>
  <c r="U16" i="1"/>
  <c r="V16" i="1" s="1"/>
  <c r="P16" i="1"/>
  <c r="L16" i="1"/>
  <c r="M16" i="1" s="1"/>
  <c r="U15" i="1"/>
  <c r="V15" i="1" s="1"/>
  <c r="P15" i="1"/>
  <c r="L15" i="1"/>
  <c r="M15" i="1" s="1"/>
  <c r="U14" i="1"/>
  <c r="V14" i="1" s="1"/>
  <c r="P14" i="1"/>
  <c r="L14" i="1"/>
  <c r="M14" i="1" s="1"/>
  <c r="U13" i="1"/>
  <c r="V13" i="1" s="1"/>
  <c r="P13" i="1"/>
  <c r="L13" i="1"/>
  <c r="M13" i="1" s="1"/>
  <c r="U12" i="1"/>
  <c r="V12" i="1" s="1"/>
  <c r="P12" i="1"/>
  <c r="L12" i="1"/>
  <c r="M12" i="1" s="1"/>
  <c r="U11" i="1"/>
  <c r="V11" i="1" s="1"/>
  <c r="P11" i="1"/>
  <c r="L11" i="1"/>
  <c r="M11" i="1" s="1"/>
  <c r="U10" i="1"/>
  <c r="V10" i="1" s="1"/>
  <c r="P10" i="1"/>
  <c r="L10" i="1"/>
  <c r="M10" i="1" s="1"/>
  <c r="U9" i="1"/>
  <c r="V9" i="1" s="1"/>
  <c r="P9" i="1"/>
  <c r="L9" i="1"/>
  <c r="M9" i="1" s="1"/>
  <c r="U8" i="1"/>
  <c r="V8" i="1" s="1"/>
  <c r="P8" i="1"/>
  <c r="L8" i="1"/>
  <c r="M8" i="1" s="1"/>
  <c r="Q20" i="3" l="1"/>
  <c r="Q34" i="3"/>
  <c r="Q16" i="3"/>
  <c r="Q26" i="3"/>
  <c r="Q30" i="3"/>
  <c r="Q10" i="3"/>
  <c r="Q28" i="3"/>
  <c r="Q12" i="3"/>
  <c r="Q18" i="3"/>
  <c r="Q36" i="3"/>
  <c r="X32" i="3"/>
  <c r="W16" i="3"/>
  <c r="W24" i="3"/>
  <c r="X24" i="3"/>
  <c r="X12" i="1"/>
  <c r="X34" i="1"/>
  <c r="X36" i="1"/>
  <c r="X28" i="1"/>
  <c r="W31" i="1"/>
  <c r="X26" i="1"/>
  <c r="Q17" i="1"/>
  <c r="Q19" i="1"/>
  <c r="Q27" i="1"/>
  <c r="Q23" i="1"/>
  <c r="Q22" i="1"/>
  <c r="Q15" i="1"/>
  <c r="Q33" i="1"/>
  <c r="Q25" i="1"/>
  <c r="X30" i="3"/>
  <c r="N30" i="3"/>
  <c r="W34" i="1"/>
  <c r="W28" i="1"/>
  <c r="X25" i="1"/>
  <c r="N25" i="1"/>
  <c r="W33" i="1"/>
  <c r="X26" i="3"/>
  <c r="N26" i="3"/>
  <c r="N9" i="1"/>
  <c r="N22" i="3"/>
  <c r="X22" i="3"/>
  <c r="X36" i="3"/>
  <c r="N36" i="3"/>
  <c r="X9" i="1"/>
  <c r="X41" i="3"/>
  <c r="N41" i="3"/>
  <c r="W18" i="1"/>
  <c r="X27" i="1"/>
  <c r="N27" i="1"/>
  <c r="W15" i="3"/>
  <c r="X20" i="3"/>
  <c r="N20" i="3"/>
  <c r="W34" i="3"/>
  <c r="W13" i="3"/>
  <c r="W21" i="3"/>
  <c r="X31" i="3"/>
  <c r="N31" i="3"/>
  <c r="X13" i="1"/>
  <c r="N13" i="1"/>
  <c r="W18" i="3"/>
  <c r="W40" i="3"/>
  <c r="W29" i="1"/>
  <c r="W21" i="1"/>
  <c r="W36" i="1"/>
  <c r="W9" i="1"/>
  <c r="W37" i="1"/>
  <c r="W13" i="1"/>
  <c r="W36" i="3"/>
  <c r="X19" i="1"/>
  <c r="N19" i="1"/>
  <c r="X35" i="1"/>
  <c r="N35" i="1"/>
  <c r="W32" i="3"/>
  <c r="W14" i="1"/>
  <c r="Q31" i="1"/>
  <c r="W23" i="3"/>
  <c r="Q30" i="1"/>
  <c r="X38" i="3"/>
  <c r="N38" i="3"/>
  <c r="X39" i="3"/>
  <c r="N39" i="3"/>
  <c r="N21" i="1"/>
  <c r="X21" i="1"/>
  <c r="N29" i="1"/>
  <c r="X29" i="1"/>
  <c r="X10" i="3"/>
  <c r="N10" i="3"/>
  <c r="N37" i="1"/>
  <c r="X37" i="1"/>
  <c r="X18" i="3"/>
  <c r="N18" i="3"/>
  <c r="N14" i="3"/>
  <c r="X14" i="3"/>
  <c r="W26" i="1"/>
  <c r="W22" i="1"/>
  <c r="N28" i="3"/>
  <c r="X28" i="3"/>
  <c r="Q35" i="1"/>
  <c r="W28" i="3"/>
  <c r="W11" i="1"/>
  <c r="X16" i="3"/>
  <c r="Q38" i="3"/>
  <c r="X33" i="1"/>
  <c r="N33" i="1"/>
  <c r="W20" i="1"/>
  <c r="X17" i="1"/>
  <c r="N17" i="1"/>
  <c r="W10" i="3"/>
  <c r="W26" i="3"/>
  <c r="W30" i="1"/>
  <c r="W38" i="1"/>
  <c r="X12" i="3"/>
  <c r="N12" i="3"/>
  <c r="X11" i="1"/>
  <c r="N11" i="1"/>
  <c r="Q16" i="1"/>
  <c r="W15" i="1"/>
  <c r="W27" i="3"/>
  <c r="W8" i="3"/>
  <c r="W19" i="3"/>
  <c r="W11" i="3"/>
  <c r="W22" i="3"/>
  <c r="W14" i="3"/>
  <c r="W23" i="1"/>
  <c r="X32" i="1"/>
  <c r="N32" i="1"/>
  <c r="Q29" i="1"/>
  <c r="W38" i="3"/>
  <c r="X8" i="1"/>
  <c r="N8" i="1"/>
  <c r="W30" i="3"/>
  <c r="Q21" i="1"/>
  <c r="Q22" i="3"/>
  <c r="W25" i="3"/>
  <c r="W39" i="3"/>
  <c r="X22" i="1"/>
  <c r="N22" i="1"/>
  <c r="N28" i="1"/>
  <c r="W20" i="3"/>
  <c r="Q40" i="3"/>
  <c r="N13" i="3"/>
  <c r="X33" i="3"/>
  <c r="N33" i="3"/>
  <c r="W10" i="1"/>
  <c r="X16" i="1"/>
  <c r="N16" i="1"/>
  <c r="X18" i="1"/>
  <c r="X17" i="3"/>
  <c r="N17" i="3"/>
  <c r="W33" i="3"/>
  <c r="W24" i="1"/>
  <c r="X25" i="3"/>
  <c r="N25" i="3"/>
  <c r="X38" i="1"/>
  <c r="N38" i="1"/>
  <c r="W35" i="1"/>
  <c r="W31" i="3"/>
  <c r="N40" i="3"/>
  <c r="Q20" i="1"/>
  <c r="Q14" i="1"/>
  <c r="N36" i="1"/>
  <c r="N20" i="1"/>
  <c r="N31" i="1"/>
  <c r="X31" i="1"/>
  <c r="N21" i="3"/>
  <c r="X34" i="3"/>
  <c r="W37" i="3"/>
  <c r="X24" i="1"/>
  <c r="N24" i="1"/>
  <c r="X9" i="3"/>
  <c r="N8" i="3"/>
  <c r="N9" i="3"/>
  <c r="Q33" i="3"/>
  <c r="Q37" i="1"/>
  <c r="Q13" i="1"/>
  <c r="W9" i="3"/>
  <c r="W16" i="1"/>
  <c r="Q39" i="3"/>
  <c r="Q31" i="3"/>
  <c r="Q11" i="1"/>
  <c r="X15" i="3"/>
  <c r="N15" i="3"/>
  <c r="W19" i="1"/>
  <c r="W25" i="1"/>
  <c r="N12" i="1"/>
  <c r="W17" i="1"/>
  <c r="Q21" i="3"/>
  <c r="Q24" i="3"/>
  <c r="Q41" i="3"/>
  <c r="W41" i="3"/>
  <c r="Q24" i="1"/>
  <c r="W32" i="1"/>
  <c r="Q14" i="3"/>
  <c r="W17" i="3"/>
  <c r="X30" i="1"/>
  <c r="N30" i="1"/>
  <c r="N34" i="3"/>
  <c r="N14" i="1"/>
  <c r="W12" i="3"/>
  <c r="X23" i="3"/>
  <c r="N23" i="3"/>
  <c r="N32" i="3"/>
  <c r="Q9" i="1"/>
  <c r="Q36" i="1"/>
  <c r="Q13" i="3"/>
  <c r="Q12" i="1"/>
  <c r="X14" i="1"/>
  <c r="N24" i="3"/>
  <c r="W29" i="3"/>
  <c r="W12" i="1"/>
  <c r="N15" i="1"/>
  <c r="X15" i="1"/>
  <c r="N23" i="1"/>
  <c r="X23" i="1"/>
  <c r="Q19" i="3"/>
  <c r="Q11" i="3"/>
  <c r="Q32" i="3"/>
  <c r="Q27" i="3"/>
  <c r="Q25" i="3"/>
  <c r="Q23" i="3"/>
  <c r="Q15" i="3"/>
  <c r="Q37" i="3"/>
  <c r="Q29" i="3"/>
  <c r="N35" i="3"/>
  <c r="X35" i="3"/>
  <c r="X40" i="3"/>
  <c r="W27" i="1"/>
  <c r="N10" i="1"/>
  <c r="N34" i="1"/>
  <c r="N19" i="3"/>
  <c r="Q35" i="3"/>
  <c r="Q34" i="1"/>
  <c r="Q26" i="1"/>
  <c r="Q18" i="1"/>
  <c r="Q10" i="1"/>
  <c r="Q8" i="1"/>
  <c r="N18" i="1"/>
  <c r="N26" i="1"/>
  <c r="W35" i="3"/>
  <c r="N37" i="3"/>
  <c r="W8" i="1"/>
  <c r="Q28" i="1"/>
  <c r="N29" i="3"/>
  <c r="N27" i="3"/>
  <c r="N11" i="3"/>
  <c r="X10" i="1"/>
  <c r="Q32" i="1"/>
  <c r="Q38" i="1"/>
  <c r="Q9" i="3"/>
  <c r="Q17" i="3"/>
  <c r="X27" i="3"/>
  <c r="X29" i="3"/>
  <c r="X37" i="3"/>
  <c r="N16" i="3"/>
  <c r="Y24" i="1" l="1"/>
  <c r="Y18" i="1"/>
  <c r="Y8" i="3"/>
  <c r="Y35" i="1"/>
  <c r="Y32" i="1"/>
  <c r="Y11" i="1"/>
  <c r="Y14" i="1"/>
  <c r="Y17" i="1"/>
  <c r="Y29" i="1"/>
  <c r="Y19" i="1"/>
  <c r="Y37" i="1"/>
  <c r="Y38" i="1"/>
  <c r="Y21" i="1"/>
  <c r="Y13" i="1"/>
  <c r="Y10" i="1"/>
  <c r="Y28" i="1"/>
  <c r="Y22" i="1"/>
  <c r="Y27" i="1"/>
  <c r="Y34" i="1"/>
  <c r="Y15" i="1"/>
  <c r="Y9" i="1"/>
  <c r="Y16" i="1"/>
  <c r="Y26" i="1"/>
  <c r="Y25" i="1"/>
  <c r="Y8" i="1"/>
  <c r="Y12" i="1"/>
  <c r="Y30" i="1"/>
  <c r="Y33" i="1"/>
  <c r="Y36" i="1"/>
  <c r="Y31" i="1"/>
  <c r="Y23" i="1"/>
  <c r="Y20" i="1"/>
  <c r="Y14" i="3"/>
  <c r="Y31" i="3"/>
  <c r="Y33" i="3"/>
  <c r="Y39" i="3"/>
  <c r="Y11" i="3"/>
  <c r="Y34" i="3"/>
  <c r="Y13" i="3"/>
  <c r="Y26" i="3"/>
  <c r="Y18" i="3"/>
  <c r="Y25" i="3"/>
  <c r="Y9" i="3"/>
  <c r="Y12" i="3"/>
  <c r="Y32" i="3"/>
  <c r="Y27" i="3"/>
  <c r="Y15" i="3"/>
  <c r="Y41" i="3"/>
  <c r="Y30" i="3"/>
  <c r="Y35" i="3"/>
  <c r="Y28" i="3"/>
  <c r="Y36" i="3"/>
  <c r="Y16" i="3"/>
  <c r="Y19" i="3"/>
  <c r="Y40" i="3"/>
  <c r="Y10" i="3"/>
  <c r="Y22" i="3"/>
  <c r="Y24" i="3"/>
  <c r="Y37" i="3"/>
  <c r="Y29" i="3"/>
  <c r="Y38" i="3"/>
  <c r="Y20" i="3"/>
  <c r="Y17" i="3"/>
  <c r="Y23" i="3"/>
  <c r="Y21" i="3"/>
</calcChain>
</file>

<file path=xl/sharedStrings.xml><?xml version="1.0" encoding="utf-8"?>
<sst xmlns="http://schemas.openxmlformats.org/spreadsheetml/2006/main" count="863" uniqueCount="465">
  <si>
    <r>
      <rPr>
        <b/>
        <sz val="20"/>
        <rFont val="黑体"/>
        <family val="3"/>
        <charset val="134"/>
      </rPr>
      <t>学 生 综 合 测 评 统 计 表</t>
    </r>
  </si>
  <si>
    <t>（数据保留小数点后2位）</t>
  </si>
  <si>
    <t>系别： 财经系   年级：2020级   班级：会计3+2   人数：31  缺考、缓考：</t>
  </si>
  <si>
    <t>学号</t>
  </si>
  <si>
    <r>
      <rPr>
        <sz val="12"/>
        <rFont val="宋体"/>
        <family val="3"/>
        <charset val="134"/>
      </rPr>
      <t>姓名</t>
    </r>
  </si>
  <si>
    <t xml:space="preserve"> A 品德行为测评</t>
  </si>
  <si>
    <t>B 学习成绩测评</t>
  </si>
  <si>
    <t>C 素质拓展测评</t>
  </si>
  <si>
    <t>综合成绩</t>
  </si>
  <si>
    <t>班级名次</t>
  </si>
  <si>
    <t>专业名次</t>
  </si>
  <si>
    <t xml:space="preserve">    （占20%）</t>
  </si>
  <si>
    <r>
      <rPr>
        <b/>
        <sz val="16"/>
        <rFont val="楷体_GB2312"/>
        <charset val="134"/>
      </rPr>
      <t>（占70%）</t>
    </r>
  </si>
  <si>
    <r>
      <rPr>
        <b/>
        <sz val="16"/>
        <rFont val="楷体_GB2312"/>
        <charset val="134"/>
      </rPr>
      <t>（占10%）</t>
    </r>
  </si>
  <si>
    <t>A1</t>
  </si>
  <si>
    <t>A2</t>
  </si>
  <si>
    <t>A3</t>
  </si>
  <si>
    <t>A4</t>
  </si>
  <si>
    <t>A</t>
  </si>
  <si>
    <t>A×20%</t>
  </si>
  <si>
    <t>名次</t>
  </si>
  <si>
    <t>B</t>
  </si>
  <si>
    <t>B×70%</t>
  </si>
  <si>
    <t>C1</t>
  </si>
  <si>
    <t>C2</t>
  </si>
  <si>
    <t>C3</t>
  </si>
  <si>
    <t>C</t>
  </si>
  <si>
    <t>C×10%</t>
  </si>
  <si>
    <t>基本分</t>
  </si>
  <si>
    <t>先进集体</t>
  </si>
  <si>
    <t>先进个人</t>
  </si>
  <si>
    <t>社会实践</t>
  </si>
  <si>
    <t>五星宿舍</t>
  </si>
  <si>
    <t>老师加分</t>
  </si>
  <si>
    <t>违规违纪</t>
  </si>
  <si>
    <t>一/二星宿舍</t>
  </si>
  <si>
    <t>老师扣分</t>
  </si>
  <si>
    <t>科技类</t>
  </si>
  <si>
    <t>体育类</t>
  </si>
  <si>
    <t>文化类</t>
  </si>
  <si>
    <t>2032101</t>
  </si>
  <si>
    <t>2032102</t>
  </si>
  <si>
    <t>2032103</t>
  </si>
  <si>
    <t>刘力硕</t>
  </si>
  <si>
    <t>2032104</t>
  </si>
  <si>
    <t>冯恪</t>
  </si>
  <si>
    <t>2032105</t>
  </si>
  <si>
    <t>郭子臣</t>
  </si>
  <si>
    <t>2032106</t>
  </si>
  <si>
    <t>2032107</t>
  </si>
  <si>
    <t>2032108</t>
  </si>
  <si>
    <t>2032109</t>
  </si>
  <si>
    <t>袁蕊</t>
  </si>
  <si>
    <t>2032110</t>
  </si>
  <si>
    <t>胡凯齐</t>
  </si>
  <si>
    <t>2032111</t>
  </si>
  <si>
    <t>岳俊伟</t>
  </si>
  <si>
    <t>2032112</t>
  </si>
  <si>
    <t>杨梦琪</t>
  </si>
  <si>
    <t>2032113</t>
  </si>
  <si>
    <t>2032114</t>
  </si>
  <si>
    <t>赵鑫蕊</t>
  </si>
  <si>
    <t>2032115</t>
  </si>
  <si>
    <t>王星月</t>
  </si>
  <si>
    <t>2032116</t>
  </si>
  <si>
    <t>董雪</t>
  </si>
  <si>
    <t>2032117</t>
  </si>
  <si>
    <t>宋双岐</t>
  </si>
  <si>
    <t>2032118</t>
  </si>
  <si>
    <t>庞宇鑫</t>
  </si>
  <si>
    <t>2032119</t>
  </si>
  <si>
    <t>2032120</t>
  </si>
  <si>
    <t>李新月</t>
  </si>
  <si>
    <t>2032121</t>
  </si>
  <si>
    <t>刘旭</t>
  </si>
  <si>
    <t>2032122</t>
  </si>
  <si>
    <t>刘钰涵</t>
  </si>
  <si>
    <t>2032123</t>
  </si>
  <si>
    <t>赵家颖</t>
  </si>
  <si>
    <t>2032124</t>
  </si>
  <si>
    <t>2032125</t>
  </si>
  <si>
    <t>李怀领</t>
  </si>
  <si>
    <t>2032126</t>
  </si>
  <si>
    <t>刘星雨</t>
  </si>
  <si>
    <t>2032127</t>
  </si>
  <si>
    <t>刘泽荐</t>
  </si>
  <si>
    <t>2032128</t>
  </si>
  <si>
    <t>尹爽</t>
  </si>
  <si>
    <t>2032129</t>
  </si>
  <si>
    <t>石梓琦</t>
  </si>
  <si>
    <t>2032130</t>
  </si>
  <si>
    <t>刘骏鹏</t>
  </si>
  <si>
    <t>2032131</t>
  </si>
  <si>
    <t>康森</t>
  </si>
  <si>
    <t>系别： 财经系   年级：2020级   班级：物流管理1班  人数：38  缺考、缓考：</t>
  </si>
  <si>
    <t>2033101</t>
  </si>
  <si>
    <t>程毅婷</t>
  </si>
  <si>
    <t>2033102</t>
  </si>
  <si>
    <t>赵东康</t>
  </si>
  <si>
    <t>2033103</t>
  </si>
  <si>
    <t>赵永康</t>
  </si>
  <si>
    <t>2033104</t>
  </si>
  <si>
    <t>范文婧</t>
  </si>
  <si>
    <t>2033105</t>
  </si>
  <si>
    <t>赵倩雨</t>
  </si>
  <si>
    <t>2033107</t>
  </si>
  <si>
    <t>杨慧欣</t>
  </si>
  <si>
    <t>2033108</t>
  </si>
  <si>
    <t>张雅琪</t>
  </si>
  <si>
    <t>2033109</t>
  </si>
  <si>
    <t>贾灿灿</t>
  </si>
  <si>
    <t>2033110</t>
  </si>
  <si>
    <t>徐莹</t>
  </si>
  <si>
    <t>2033111</t>
  </si>
  <si>
    <t>陈颖</t>
  </si>
  <si>
    <t>2033112</t>
  </si>
  <si>
    <t>刘紫轩</t>
  </si>
  <si>
    <t>2033113</t>
  </si>
  <si>
    <t>宗霞飞</t>
  </si>
  <si>
    <t>2033114</t>
  </si>
  <si>
    <t>刘自康</t>
  </si>
  <si>
    <t>2033115</t>
  </si>
  <si>
    <t>韩沛文</t>
  </si>
  <si>
    <t>2033116</t>
  </si>
  <si>
    <t>纪博远</t>
  </si>
  <si>
    <t>2033117</t>
  </si>
  <si>
    <t>刘博雅</t>
  </si>
  <si>
    <t>2033118</t>
  </si>
  <si>
    <t>王深</t>
  </si>
  <si>
    <t>张爽</t>
  </si>
  <si>
    <t>2033120</t>
  </si>
  <si>
    <t>黄海鑫</t>
  </si>
  <si>
    <t>2033121</t>
  </si>
  <si>
    <t>王佳庆</t>
  </si>
  <si>
    <t>2033122</t>
  </si>
  <si>
    <t>刘嘉鑫</t>
  </si>
  <si>
    <t>2033124</t>
  </si>
  <si>
    <t>梁栗苑</t>
  </si>
  <si>
    <t>2033125</t>
  </si>
  <si>
    <t>任星宇</t>
  </si>
  <si>
    <t>2033126</t>
  </si>
  <si>
    <t>赵文轩</t>
  </si>
  <si>
    <t>2033127</t>
  </si>
  <si>
    <t>张子怡</t>
  </si>
  <si>
    <t>2033128</t>
  </si>
  <si>
    <t>于昊冉</t>
  </si>
  <si>
    <t>2033129</t>
  </si>
  <si>
    <t>王家辉</t>
  </si>
  <si>
    <t>2033130</t>
  </si>
  <si>
    <t>贾玲</t>
  </si>
  <si>
    <t>2033132</t>
  </si>
  <si>
    <t>王海姣</t>
  </si>
  <si>
    <t>2033133</t>
  </si>
  <si>
    <t>刘子轩</t>
  </si>
  <si>
    <t>2033134</t>
  </si>
  <si>
    <t>李勇</t>
  </si>
  <si>
    <t>2033135</t>
  </si>
  <si>
    <t>寇亚轩</t>
  </si>
  <si>
    <t>2033136</t>
  </si>
  <si>
    <t>牛子健</t>
  </si>
  <si>
    <t>2033137</t>
  </si>
  <si>
    <t>信天鸽</t>
  </si>
  <si>
    <t>谢清腾</t>
  </si>
  <si>
    <t>2033139</t>
  </si>
  <si>
    <t>李萌</t>
  </si>
  <si>
    <t>2033141</t>
  </si>
  <si>
    <t>刘思奥</t>
  </si>
  <si>
    <t>2036111</t>
  </si>
  <si>
    <t>王梦思</t>
  </si>
  <si>
    <r>
      <rPr>
        <sz val="12"/>
        <rFont val="宋体"/>
        <family val="3"/>
        <charset val="134"/>
      </rPr>
      <t>姓</t>
    </r>
    <r>
      <rPr>
        <sz val="12"/>
        <rFont val="宋体"/>
        <family val="3"/>
        <charset val="134"/>
      </rPr>
      <t>名</t>
    </r>
  </si>
  <si>
    <t>1837212</t>
  </si>
  <si>
    <t>刘天雨</t>
  </si>
  <si>
    <t>2033201</t>
  </si>
  <si>
    <t>曹志</t>
  </si>
  <si>
    <t>2033202</t>
  </si>
  <si>
    <t>时子豪</t>
  </si>
  <si>
    <t>2033205</t>
  </si>
  <si>
    <t>刘恒瑞</t>
  </si>
  <si>
    <t>2033207</t>
  </si>
  <si>
    <t>孟凡鑫</t>
  </si>
  <si>
    <t>2033208</t>
  </si>
  <si>
    <t>李佳硕</t>
  </si>
  <si>
    <t>2033209</t>
  </si>
  <si>
    <t>黄建伟</t>
  </si>
  <si>
    <t>2033210</t>
  </si>
  <si>
    <t>焦腾跃</t>
  </si>
  <si>
    <t>2033211</t>
  </si>
  <si>
    <t>宁海文</t>
  </si>
  <si>
    <t>2033212</t>
  </si>
  <si>
    <t>王亚奇</t>
  </si>
  <si>
    <t>2033214</t>
  </si>
  <si>
    <t>陈喆</t>
  </si>
  <si>
    <t>2033215</t>
  </si>
  <si>
    <t>王圣琦</t>
  </si>
  <si>
    <t>2033216</t>
  </si>
  <si>
    <t>左佳康</t>
  </si>
  <si>
    <t>2033217</t>
  </si>
  <si>
    <t>高铮</t>
  </si>
  <si>
    <t>2033218</t>
  </si>
  <si>
    <t>郭茂</t>
  </si>
  <si>
    <t>2033219</t>
  </si>
  <si>
    <t>郑瑞星</t>
  </si>
  <si>
    <t>2033220</t>
  </si>
  <si>
    <t>曹璐洁</t>
  </si>
  <si>
    <t>2033221</t>
  </si>
  <si>
    <t>袁玉铭</t>
  </si>
  <si>
    <t>2033222</t>
  </si>
  <si>
    <t>刘国颖</t>
  </si>
  <si>
    <t>2033223</t>
  </si>
  <si>
    <t>赵静云</t>
  </si>
  <si>
    <t>2033224</t>
  </si>
  <si>
    <t>郭文硕</t>
  </si>
  <si>
    <t>2033226</t>
  </si>
  <si>
    <t>于博凯</t>
  </si>
  <si>
    <t>2033227</t>
  </si>
  <si>
    <t>董婷婷</t>
  </si>
  <si>
    <t>2033228</t>
  </si>
  <si>
    <t>曹雪洁</t>
  </si>
  <si>
    <t>2033229</t>
  </si>
  <si>
    <t>王愉捷</t>
  </si>
  <si>
    <t>2033230</t>
  </si>
  <si>
    <t>曹颖</t>
  </si>
  <si>
    <t>2033231</t>
  </si>
  <si>
    <t>刘畅</t>
  </si>
  <si>
    <t>2033232</t>
  </si>
  <si>
    <t>陈梦瑶</t>
  </si>
  <si>
    <t>2033233</t>
  </si>
  <si>
    <t>甄梦洋</t>
  </si>
  <si>
    <t>2033234</t>
  </si>
  <si>
    <t>李心玉</t>
  </si>
  <si>
    <t>2033235</t>
  </si>
  <si>
    <t>李婷婷</t>
  </si>
  <si>
    <t>2033236</t>
  </si>
  <si>
    <t>王晓源</t>
  </si>
  <si>
    <t>2033237</t>
  </si>
  <si>
    <t>刘研</t>
  </si>
  <si>
    <t>2033238</t>
  </si>
  <si>
    <t>陈晓宇</t>
  </si>
  <si>
    <t>李雪</t>
  </si>
  <si>
    <t>贾曼</t>
  </si>
  <si>
    <r>
      <t>系别： 财经系   年级：202</t>
    </r>
    <r>
      <rPr>
        <sz val="16"/>
        <rFont val="微软雅黑"/>
        <family val="2"/>
        <charset val="134"/>
      </rPr>
      <t>1</t>
    </r>
    <r>
      <rPr>
        <sz val="16"/>
        <rFont val="楷体_GB2312"/>
        <charset val="134"/>
      </rPr>
      <t>级   班级：</t>
    </r>
    <r>
      <rPr>
        <sz val="16"/>
        <rFont val="Microsoft YaHei UI"/>
        <family val="2"/>
        <charset val="134"/>
      </rPr>
      <t>市场营销2</t>
    </r>
    <r>
      <rPr>
        <sz val="16"/>
        <rFont val="微软雅黑"/>
        <family val="2"/>
        <charset val="134"/>
      </rPr>
      <t>班</t>
    </r>
    <r>
      <rPr>
        <sz val="16"/>
        <rFont val="楷体_GB2312"/>
        <charset val="134"/>
      </rPr>
      <t xml:space="preserve">   人数：31  缺考、缓考：</t>
    </r>
    <phoneticPr fontId="18" type="noConversion"/>
  </si>
  <si>
    <t>刘子晴</t>
  </si>
  <si>
    <t>2136203</t>
  </si>
  <si>
    <t>姚欣萌</t>
  </si>
  <si>
    <t>2136204</t>
  </si>
  <si>
    <t>董晓亚</t>
  </si>
  <si>
    <t>2136205</t>
  </si>
  <si>
    <t>潘文熙</t>
  </si>
  <si>
    <t>2136206</t>
  </si>
  <si>
    <t>董俊帆</t>
  </si>
  <si>
    <t>2136207</t>
  </si>
  <si>
    <t>李京</t>
  </si>
  <si>
    <t>2136208</t>
  </si>
  <si>
    <t>孙佳欢</t>
  </si>
  <si>
    <t>2136209</t>
  </si>
  <si>
    <t>付彤</t>
  </si>
  <si>
    <t>2136210</t>
  </si>
  <si>
    <t>白景峰</t>
  </si>
  <si>
    <t>2136211</t>
  </si>
  <si>
    <t>张嘉绮</t>
  </si>
  <si>
    <t>2136212</t>
  </si>
  <si>
    <t>李梦娇</t>
  </si>
  <si>
    <t>2136213</t>
  </si>
  <si>
    <t>张天祥</t>
  </si>
  <si>
    <t>2136214</t>
  </si>
  <si>
    <t>李清华</t>
  </si>
  <si>
    <t>2136215</t>
  </si>
  <si>
    <t>王思尧</t>
  </si>
  <si>
    <t>2136216</t>
  </si>
  <si>
    <t>2136217</t>
  </si>
  <si>
    <t>2136218</t>
  </si>
  <si>
    <t>尚洁</t>
  </si>
  <si>
    <t>2136219</t>
  </si>
  <si>
    <t>单子雨</t>
  </si>
  <si>
    <t>2136220</t>
  </si>
  <si>
    <t>何蓉</t>
  </si>
  <si>
    <t>2136221</t>
  </si>
  <si>
    <t>申亚宁</t>
  </si>
  <si>
    <t>2136222</t>
  </si>
  <si>
    <t>乔丹琦</t>
  </si>
  <si>
    <t>2136223</t>
  </si>
  <si>
    <t>王沛依</t>
  </si>
  <si>
    <t>2136224</t>
  </si>
  <si>
    <t>赵薇</t>
  </si>
  <si>
    <t>2136225</t>
  </si>
  <si>
    <t>王雪</t>
  </si>
  <si>
    <t>2136226</t>
  </si>
  <si>
    <t>段晴晴</t>
  </si>
  <si>
    <t>2136227</t>
  </si>
  <si>
    <t>刘朝</t>
  </si>
  <si>
    <t>2136228</t>
  </si>
  <si>
    <t>秦文艺</t>
  </si>
  <si>
    <t>2136229</t>
  </si>
  <si>
    <t>袁文倩</t>
  </si>
  <si>
    <t>2136230</t>
  </si>
  <si>
    <t>任雨晴</t>
  </si>
  <si>
    <t>2136231</t>
  </si>
  <si>
    <t>贾可汗</t>
  </si>
  <si>
    <t>2136232</t>
  </si>
  <si>
    <t>何晶晶</t>
  </si>
  <si>
    <r>
      <t>系别： 财经系   年级：</t>
    </r>
    <r>
      <rPr>
        <sz val="16"/>
        <rFont val="Microsoft YaHei UI"/>
        <family val="2"/>
        <charset val="134"/>
      </rPr>
      <t>2021级</t>
    </r>
    <r>
      <rPr>
        <sz val="16"/>
        <rFont val="楷体_GB2312"/>
        <charset val="134"/>
      </rPr>
      <t xml:space="preserve">   班级：</t>
    </r>
    <r>
      <rPr>
        <sz val="16"/>
        <rFont val="Microsoft YaHei UI"/>
        <family val="2"/>
        <charset val="134"/>
      </rPr>
      <t>市场营销一班</t>
    </r>
    <r>
      <rPr>
        <sz val="16"/>
        <rFont val="楷体_GB2312"/>
        <charset val="134"/>
      </rPr>
      <t xml:space="preserve">  人数：</t>
    </r>
    <r>
      <rPr>
        <sz val="16"/>
        <rFont val="Microsoft YaHei UI"/>
        <family val="2"/>
        <charset val="134"/>
      </rPr>
      <t>30</t>
    </r>
    <r>
      <rPr>
        <sz val="16"/>
        <rFont val="楷体_GB2312"/>
        <charset val="134"/>
      </rPr>
      <t xml:space="preserve"> 缺考、缓考：</t>
    </r>
    <r>
      <rPr>
        <sz val="16"/>
        <rFont val="Microsoft YaHei UI"/>
        <family val="2"/>
        <charset val="134"/>
      </rPr>
      <t>高怡雯</t>
    </r>
    <phoneticPr fontId="18" type="noConversion"/>
  </si>
  <si>
    <t>成娟</t>
  </si>
  <si>
    <t>符健宁</t>
  </si>
  <si>
    <t>左雨萌</t>
  </si>
  <si>
    <t>周欣</t>
  </si>
  <si>
    <t>陈一伊</t>
  </si>
  <si>
    <t>佟亚丽</t>
  </si>
  <si>
    <t>杨娜</t>
  </si>
  <si>
    <t>刘季欢</t>
  </si>
  <si>
    <t>岳美齐</t>
  </si>
  <si>
    <t>任思宣</t>
  </si>
  <si>
    <t>尹泽琨</t>
  </si>
  <si>
    <t>贺林轩</t>
  </si>
  <si>
    <t>姚航</t>
  </si>
  <si>
    <t>李毅伟</t>
  </si>
  <si>
    <t>温凤琪</t>
  </si>
  <si>
    <t>白荣硕</t>
  </si>
  <si>
    <t>苗青蕾</t>
  </si>
  <si>
    <t>刘静</t>
  </si>
  <si>
    <t>张琪</t>
  </si>
  <si>
    <t>安琪</t>
  </si>
  <si>
    <t>范玲玲</t>
  </si>
  <si>
    <t>周丽红</t>
  </si>
  <si>
    <t>刘志鹏</t>
  </si>
  <si>
    <t>翟钇霞</t>
  </si>
  <si>
    <t>杜宇凡</t>
  </si>
  <si>
    <t>张欣</t>
  </si>
  <si>
    <t>魏路通</t>
  </si>
  <si>
    <t>系别： 财经系   年级：2020级   班级：物流管理2班   人数：34  缺考、缓考：张博、刘忠祥</t>
    <phoneticPr fontId="18" type="noConversion"/>
  </si>
  <si>
    <t>学 生 综 合 测 评 统 计 表</t>
  </si>
  <si>
    <t>系别： 财经系   年级：2020级   班级：旅游管理1班   人数：44 缺考、缓考：</t>
  </si>
  <si>
    <t>姓名</t>
  </si>
  <si>
    <t>（占70%）</t>
  </si>
  <si>
    <t>（占10%）</t>
  </si>
  <si>
    <t>2034101</t>
  </si>
  <si>
    <t>佟欣蓉</t>
  </si>
  <si>
    <t>2034102</t>
  </si>
  <si>
    <t>高靖婕</t>
  </si>
  <si>
    <t>2034103</t>
  </si>
  <si>
    <t>2034104</t>
  </si>
  <si>
    <t>史伟婧</t>
  </si>
  <si>
    <t>2034105</t>
  </si>
  <si>
    <t>2034106</t>
  </si>
  <si>
    <t>2034107</t>
  </si>
  <si>
    <t>周月</t>
  </si>
  <si>
    <t>2034108</t>
  </si>
  <si>
    <t>李聪然</t>
  </si>
  <si>
    <t>2034109</t>
  </si>
  <si>
    <t>刘文琦</t>
  </si>
  <si>
    <t>2034110</t>
  </si>
  <si>
    <t>王梦洁</t>
  </si>
  <si>
    <t>2034112</t>
  </si>
  <si>
    <t>2034113</t>
  </si>
  <si>
    <t>耿如旭</t>
  </si>
  <si>
    <t>2034115</t>
  </si>
  <si>
    <t>张新颖</t>
  </si>
  <si>
    <t>2034116</t>
  </si>
  <si>
    <t>张鑫宇</t>
  </si>
  <si>
    <t>2034117</t>
  </si>
  <si>
    <t>马婷</t>
  </si>
  <si>
    <t>2034118</t>
  </si>
  <si>
    <t>辛毅</t>
  </si>
  <si>
    <t>2034119</t>
  </si>
  <si>
    <t>2034120</t>
  </si>
  <si>
    <t>2034121</t>
  </si>
  <si>
    <t>2034123</t>
  </si>
  <si>
    <t>2034124</t>
  </si>
  <si>
    <t>关义锦</t>
  </si>
  <si>
    <t>2034125</t>
  </si>
  <si>
    <t>李秭昱</t>
  </si>
  <si>
    <t>2034126</t>
  </si>
  <si>
    <t>潘俊夫</t>
  </si>
  <si>
    <t>李静怡</t>
  </si>
  <si>
    <t>2034128</t>
  </si>
  <si>
    <t>李嘉成</t>
  </si>
  <si>
    <t>2034129</t>
  </si>
  <si>
    <t>王奥博</t>
  </si>
  <si>
    <t>2034130</t>
  </si>
  <si>
    <t>2034131</t>
  </si>
  <si>
    <t>赵紫怡</t>
  </si>
  <si>
    <t>2034132</t>
  </si>
  <si>
    <t>2034133</t>
  </si>
  <si>
    <t>李东伟</t>
  </si>
  <si>
    <t>2034135</t>
  </si>
  <si>
    <t>孟浩天</t>
  </si>
  <si>
    <t>2034139</t>
  </si>
  <si>
    <t>孙鑫</t>
  </si>
  <si>
    <t>2034141</t>
  </si>
  <si>
    <t>赵嘉雯</t>
  </si>
  <si>
    <t>2034142</t>
  </si>
  <si>
    <t>康艳云</t>
  </si>
  <si>
    <t>2034143</t>
  </si>
  <si>
    <t>王皓</t>
  </si>
  <si>
    <t>2034144</t>
  </si>
  <si>
    <t>王科冉</t>
  </si>
  <si>
    <t>2034145</t>
  </si>
  <si>
    <t>王壹</t>
  </si>
  <si>
    <t>2034146</t>
  </si>
  <si>
    <t>宋世杰</t>
  </si>
  <si>
    <t>杨海云</t>
  </si>
  <si>
    <t>2034149</t>
  </si>
  <si>
    <t>王洋</t>
  </si>
  <si>
    <t>2034150</t>
  </si>
  <si>
    <t>程亚伦</t>
  </si>
  <si>
    <t>2034151</t>
  </si>
  <si>
    <t>刘思文</t>
  </si>
  <si>
    <t>2035301</t>
  </si>
  <si>
    <t>单亚茹</t>
  </si>
  <si>
    <t>田原</t>
    <phoneticPr fontId="18" type="noConversion"/>
  </si>
  <si>
    <t>专业名次</t>
    <phoneticPr fontId="18" type="noConversion"/>
  </si>
  <si>
    <t>李晓鹏</t>
    <phoneticPr fontId="18" type="noConversion"/>
  </si>
  <si>
    <t>陈思</t>
    <phoneticPr fontId="18" type="noConversion"/>
  </si>
  <si>
    <t>付旭博</t>
    <phoneticPr fontId="18" type="noConversion"/>
  </si>
  <si>
    <t>王静</t>
    <phoneticPr fontId="18" type="noConversion"/>
  </si>
  <si>
    <t>杨悦欣</t>
    <phoneticPr fontId="18" type="noConversion"/>
  </si>
  <si>
    <t>李鑫淼</t>
    <phoneticPr fontId="18" type="noConversion"/>
  </si>
  <si>
    <t>张新宇</t>
    <phoneticPr fontId="18" type="noConversion"/>
  </si>
  <si>
    <t>王茗正</t>
    <phoneticPr fontId="18" type="noConversion"/>
  </si>
  <si>
    <t>张会欣</t>
    <phoneticPr fontId="18" type="noConversion"/>
  </si>
  <si>
    <t>李萌</t>
    <phoneticPr fontId="18" type="noConversion"/>
  </si>
  <si>
    <t>张雅琪</t>
    <phoneticPr fontId="18" type="noConversion"/>
  </si>
  <si>
    <t>赵倩雨</t>
    <phoneticPr fontId="18" type="noConversion"/>
  </si>
  <si>
    <t>赵东康</t>
    <phoneticPr fontId="18" type="noConversion"/>
  </si>
  <si>
    <t>刘子轩</t>
    <phoneticPr fontId="18" type="noConversion"/>
  </si>
  <si>
    <t>王家辉</t>
    <phoneticPr fontId="18" type="noConversion"/>
  </si>
  <si>
    <t>王深</t>
    <phoneticPr fontId="18" type="noConversion"/>
  </si>
  <si>
    <t>徐莹</t>
    <phoneticPr fontId="18" type="noConversion"/>
  </si>
  <si>
    <t>张爽</t>
    <phoneticPr fontId="18" type="noConversion"/>
  </si>
  <si>
    <t>信天鸽</t>
    <phoneticPr fontId="18" type="noConversion"/>
  </si>
  <si>
    <t>郑瑞星</t>
    <phoneticPr fontId="18" type="noConversion"/>
  </si>
  <si>
    <t>袁玉铭</t>
    <phoneticPr fontId="18" type="noConversion"/>
  </si>
  <si>
    <t>曹志</t>
    <phoneticPr fontId="18" type="noConversion"/>
  </si>
  <si>
    <t>赵静云</t>
    <phoneticPr fontId="18" type="noConversion"/>
  </si>
  <si>
    <t>郭文硕</t>
    <phoneticPr fontId="18" type="noConversion"/>
  </si>
  <si>
    <t>刘国颖</t>
    <phoneticPr fontId="18" type="noConversion"/>
  </si>
  <si>
    <t>时子豪</t>
    <phoneticPr fontId="18" type="noConversion"/>
  </si>
  <si>
    <t>曹雪洁</t>
    <phoneticPr fontId="18" type="noConversion"/>
  </si>
  <si>
    <t>曹颖</t>
    <phoneticPr fontId="18" type="noConversion"/>
  </si>
  <si>
    <t>潘豫</t>
    <phoneticPr fontId="18" type="noConversion"/>
  </si>
  <si>
    <t>赵双</t>
    <phoneticPr fontId="18" type="noConversion"/>
  </si>
  <si>
    <t>要佳林</t>
    <phoneticPr fontId="18" type="noConversion"/>
  </si>
  <si>
    <t>王振辉</t>
    <phoneticPr fontId="18" type="noConversion"/>
  </si>
  <si>
    <t>赵志鑫</t>
    <phoneticPr fontId="18" type="noConversion"/>
  </si>
  <si>
    <t>王新月</t>
    <phoneticPr fontId="18" type="noConversion"/>
  </si>
  <si>
    <t>贾曼</t>
    <phoneticPr fontId="18" type="noConversion"/>
  </si>
  <si>
    <t>郝玉瑶</t>
    <phoneticPr fontId="18" type="noConversion"/>
  </si>
  <si>
    <t>韩明航</t>
    <phoneticPr fontId="18" type="noConversion"/>
  </si>
  <si>
    <t>李祥曦</t>
    <phoneticPr fontId="18" type="noConversion"/>
  </si>
  <si>
    <t>张琪</t>
    <phoneticPr fontId="18" type="noConversion"/>
  </si>
  <si>
    <t>翟钇霞</t>
    <phoneticPr fontId="18" type="noConversion"/>
  </si>
  <si>
    <t>刘志鹏</t>
    <phoneticPr fontId="18" type="noConversion"/>
  </si>
  <si>
    <t>陈一伊</t>
    <phoneticPr fontId="18" type="noConversion"/>
  </si>
  <si>
    <t>温凤琪</t>
    <phoneticPr fontId="18" type="noConversion"/>
  </si>
  <si>
    <t>周丽红</t>
    <phoneticPr fontId="18" type="noConversion"/>
  </si>
  <si>
    <t>周欣</t>
    <phoneticPr fontId="18" type="noConversion"/>
  </si>
  <si>
    <t>杨娜</t>
    <phoneticPr fontId="18" type="noConversion"/>
  </si>
  <si>
    <t>孙佳欢</t>
    <phoneticPr fontId="18" type="noConversion"/>
  </si>
  <si>
    <t>李京</t>
    <phoneticPr fontId="18" type="noConversion"/>
  </si>
  <si>
    <t>尚洁</t>
    <phoneticPr fontId="18" type="noConversion"/>
  </si>
  <si>
    <t>李梦娇</t>
    <phoneticPr fontId="18" type="noConversion"/>
  </si>
  <si>
    <t>李雪</t>
    <phoneticPr fontId="18" type="noConversion"/>
  </si>
  <si>
    <t>王沛依</t>
    <phoneticPr fontId="18" type="noConversion"/>
  </si>
  <si>
    <t>乔丹琦</t>
    <phoneticPr fontId="18" type="noConversion"/>
  </si>
  <si>
    <t>何晶晶</t>
    <phoneticPr fontId="18" type="noConversion"/>
  </si>
  <si>
    <t>曹璐洁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</si>
</sst>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\¥* #,##0.00_ ;_ \¥* \-#,##0.00_ ;_ \¥* &quot;-&quot;??_ ;_ @_ "/>
    <numFmt numFmtId="177" formatCode="0.00;[Red]0.00"/>
    <numFmt numFmtId="178" formatCode="0.00_ "/>
    <numFmt numFmtId="179" formatCode="0.00_);[Red]\(0.00\)"/>
    <numFmt numFmtId="180" formatCode="0_);[Red]\(0\)"/>
  </numFmts>
  <fonts count="33">
    <font>
      <sz val="11"/>
      <color indexed="8"/>
      <name val="宋体"/>
      <charset val="134"/>
      <scheme val="minor"/>
    </font>
    <font>
      <i/>
      <sz val="11"/>
      <color rgb="FFFF0000"/>
      <name val="宋体"/>
      <family val="3"/>
      <charset val="134"/>
      <scheme val="minor"/>
    </font>
    <font>
      <b/>
      <sz val="14"/>
      <name val="黑体"/>
      <family val="3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sz val="16"/>
      <name val="楷体_GB2312"/>
      <charset val="134"/>
    </font>
    <font>
      <b/>
      <sz val="16"/>
      <name val="楷体_GB2312"/>
      <charset val="134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i/>
      <sz val="10"/>
      <color rgb="FFFF0000"/>
      <name val="宋体"/>
      <family val="3"/>
      <charset val="134"/>
      <scheme val="minor"/>
    </font>
    <font>
      <i/>
      <sz val="10"/>
      <color rgb="FFFF0000"/>
      <name val="宋体"/>
      <family val="3"/>
      <charset val="134"/>
    </font>
    <font>
      <sz val="2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i/>
      <sz val="11"/>
      <color rgb="FFC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4"/>
      <name val="黑体"/>
      <family val="3"/>
      <charset val="134"/>
    </font>
    <font>
      <sz val="11"/>
      <name val="宋体"/>
      <family val="3"/>
      <charset val="134"/>
      <scheme val="minor"/>
    </font>
    <font>
      <sz val="16"/>
      <name val="微软雅黑"/>
      <family val="2"/>
      <charset val="134"/>
    </font>
    <font>
      <sz val="16"/>
      <name val="Microsoft YaHei UI"/>
      <family val="2"/>
      <charset val="134"/>
    </font>
    <font>
      <i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i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i/>
      <sz val="9"/>
      <color rgb="FFFF0000"/>
      <name val="宋体"/>
      <family val="3"/>
      <charset val="134"/>
      <scheme val="minor"/>
    </font>
    <font>
      <i/>
      <sz val="9"/>
      <color rgb="FFFF0000"/>
      <name val="宋体"/>
      <family val="3"/>
      <charset val="134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Border="1">
      <alignment vertical="center"/>
    </xf>
    <xf numFmtId="180" fontId="10" fillId="0" borderId="3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80" fontId="12" fillId="0" borderId="3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8" fontId="20" fillId="0" borderId="1" xfId="0" applyNumberFormat="1" applyFont="1" applyBorder="1">
      <alignment vertical="center"/>
    </xf>
    <xf numFmtId="0" fontId="9" fillId="0" borderId="12" xfId="0" quotePrefix="1" applyFont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9" fontId="0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31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center" vertical="center"/>
    </xf>
    <xf numFmtId="178" fontId="18" fillId="0" borderId="3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180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8" fontId="29" fillId="0" borderId="3" xfId="0" applyNumberFormat="1" applyFont="1" applyFill="1" applyBorder="1" applyAlignment="1">
      <alignment horizontal="center" vertical="center"/>
    </xf>
    <xf numFmtId="0" fontId="30" fillId="0" borderId="1" xfId="0" quotePrefix="1" applyFont="1" applyFill="1" applyBorder="1" applyAlignment="1">
      <alignment horizontal="center" vertical="center"/>
    </xf>
    <xf numFmtId="178" fontId="31" fillId="0" borderId="3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179" fontId="31" fillId="0" borderId="1" xfId="0" applyNumberFormat="1" applyFont="1" applyFill="1" applyBorder="1" applyAlignment="1">
      <alignment horizontal="center" vertical="center"/>
    </xf>
    <xf numFmtId="180" fontId="31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178" fontId="32" fillId="0" borderId="3" xfId="0" applyNumberFormat="1" applyFont="1" applyFill="1" applyBorder="1" applyAlignment="1">
      <alignment horizontal="center" vertical="center"/>
    </xf>
    <xf numFmtId="0" fontId="18" fillId="0" borderId="12" xfId="0" quotePrefix="1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177" fontId="29" fillId="0" borderId="12" xfId="0" applyNumberFormat="1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horizontal="center" vertical="center"/>
    </xf>
    <xf numFmtId="179" fontId="29" fillId="0" borderId="12" xfId="0" applyNumberFormat="1" applyFont="1" applyFill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tabSelected="1" zoomScaleNormal="100" workbookViewId="0">
      <selection activeCell="A30" sqref="A30:XFD30"/>
    </sheetView>
  </sheetViews>
  <sheetFormatPr defaultColWidth="9.625" defaultRowHeight="13.5"/>
  <cols>
    <col min="1" max="1" width="9" style="39" customWidth="1"/>
    <col min="2" max="3" width="8.125" style="39" customWidth="1"/>
    <col min="4" max="4" width="7" style="39" customWidth="1"/>
    <col min="5" max="5" width="7.125" style="39" customWidth="1"/>
    <col min="6" max="7" width="7.25" style="39" customWidth="1"/>
    <col min="8" max="8" width="8.625" style="39" customWidth="1"/>
    <col min="9" max="9" width="6.875" style="39" customWidth="1"/>
    <col min="10" max="10" width="7.75" style="39" customWidth="1"/>
    <col min="11" max="11" width="7.125" style="39" customWidth="1"/>
    <col min="12" max="12" width="7.875" style="39" customWidth="1"/>
    <col min="13" max="13" width="8.625" style="39" customWidth="1"/>
    <col min="14" max="14" width="6.125" style="39" customWidth="1"/>
    <col min="15" max="15" width="8" style="39" customWidth="1"/>
    <col min="16" max="16" width="9.625" style="39" customWidth="1"/>
    <col min="17" max="17" width="6.25" style="39" customWidth="1"/>
    <col min="18" max="18" width="8.375" style="39" customWidth="1"/>
    <col min="19" max="19" width="7" style="39" customWidth="1"/>
    <col min="20" max="20" width="8.75" style="39" customWidth="1"/>
    <col min="21" max="21" width="7.625" style="39" customWidth="1"/>
    <col min="22" max="22" width="8.875" style="39" customWidth="1"/>
    <col min="23" max="23" width="6.25" style="39" customWidth="1"/>
    <col min="24" max="24" width="6.125" style="39" customWidth="1"/>
    <col min="25" max="25" width="6.375" style="39" customWidth="1"/>
    <col min="26" max="26" width="6" style="39" customWidth="1"/>
    <col min="27" max="16384" width="9.625" style="39"/>
  </cols>
  <sheetData>
    <row r="1" spans="1:26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4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</row>
    <row r="3" spans="1:26" ht="20.2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112">
        <v>44630</v>
      </c>
      <c r="S3" s="112"/>
      <c r="T3" s="112"/>
      <c r="U3" s="93"/>
      <c r="V3" s="93"/>
      <c r="W3" s="93"/>
      <c r="X3" s="93"/>
      <c r="Y3" s="93"/>
      <c r="Z3" s="93"/>
    </row>
    <row r="4" spans="1:26" ht="30" customHeight="1">
      <c r="A4" s="115" t="s">
        <v>3</v>
      </c>
      <c r="B4" s="110" t="s">
        <v>4</v>
      </c>
      <c r="C4" s="121" t="s">
        <v>5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1" t="s">
        <v>6</v>
      </c>
      <c r="P4" s="122"/>
      <c r="Q4" s="123"/>
      <c r="R4" s="129" t="s">
        <v>7</v>
      </c>
      <c r="S4" s="130"/>
      <c r="T4" s="130"/>
      <c r="U4" s="130"/>
      <c r="V4" s="130"/>
      <c r="W4" s="131"/>
      <c r="X4" s="103" t="s">
        <v>8</v>
      </c>
      <c r="Y4" s="103" t="s">
        <v>9</v>
      </c>
      <c r="Z4" s="103" t="s">
        <v>10</v>
      </c>
    </row>
    <row r="5" spans="1:26" ht="21" customHeight="1">
      <c r="A5" s="116"/>
      <c r="B5" s="113"/>
      <c r="C5" s="129" t="s">
        <v>11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24" t="s">
        <v>12</v>
      </c>
      <c r="P5" s="125"/>
      <c r="Q5" s="96"/>
      <c r="R5" s="126" t="s">
        <v>13</v>
      </c>
      <c r="S5" s="127"/>
      <c r="T5" s="127"/>
      <c r="U5" s="127"/>
      <c r="V5" s="127"/>
      <c r="W5" s="128"/>
      <c r="X5" s="104"/>
      <c r="Y5" s="104"/>
      <c r="Z5" s="104"/>
    </row>
    <row r="6" spans="1:26" ht="15.75">
      <c r="A6" s="116"/>
      <c r="B6" s="113"/>
      <c r="C6" s="91" t="s">
        <v>14</v>
      </c>
      <c r="D6" s="118" t="s">
        <v>15</v>
      </c>
      <c r="E6" s="119"/>
      <c r="F6" s="119"/>
      <c r="G6" s="120"/>
      <c r="H6" s="91" t="s">
        <v>16</v>
      </c>
      <c r="I6" s="118" t="s">
        <v>17</v>
      </c>
      <c r="J6" s="119"/>
      <c r="K6" s="120"/>
      <c r="L6" s="108" t="s">
        <v>18</v>
      </c>
      <c r="M6" s="108" t="s">
        <v>19</v>
      </c>
      <c r="N6" s="103" t="s">
        <v>20</v>
      </c>
      <c r="O6" s="110" t="s">
        <v>21</v>
      </c>
      <c r="P6" s="110" t="s">
        <v>22</v>
      </c>
      <c r="Q6" s="103" t="s">
        <v>20</v>
      </c>
      <c r="R6" s="94" t="s">
        <v>23</v>
      </c>
      <c r="S6" s="94" t="s">
        <v>24</v>
      </c>
      <c r="T6" s="94" t="s">
        <v>25</v>
      </c>
      <c r="U6" s="110" t="s">
        <v>26</v>
      </c>
      <c r="V6" s="110" t="s">
        <v>27</v>
      </c>
      <c r="W6" s="103" t="s">
        <v>20</v>
      </c>
      <c r="X6" s="104"/>
      <c r="Y6" s="104"/>
      <c r="Z6" s="104"/>
    </row>
    <row r="7" spans="1:26" ht="28.5">
      <c r="A7" s="117"/>
      <c r="B7" s="114"/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09"/>
      <c r="M7" s="109"/>
      <c r="N7" s="105"/>
      <c r="O7" s="111"/>
      <c r="P7" s="111"/>
      <c r="Q7" s="105"/>
      <c r="R7" s="95" t="s">
        <v>37</v>
      </c>
      <c r="S7" s="95" t="s">
        <v>38</v>
      </c>
      <c r="T7" s="95" t="s">
        <v>39</v>
      </c>
      <c r="U7" s="111"/>
      <c r="V7" s="111"/>
      <c r="W7" s="105"/>
      <c r="X7" s="105"/>
      <c r="Y7" s="105"/>
      <c r="Z7" s="105"/>
    </row>
    <row r="8" spans="1:26" ht="14.1" customHeight="1">
      <c r="A8" s="36" t="s">
        <v>40</v>
      </c>
      <c r="B8" s="36" t="s">
        <v>413</v>
      </c>
      <c r="C8" s="12">
        <v>50</v>
      </c>
      <c r="D8" s="13">
        <v>0</v>
      </c>
      <c r="E8" s="13">
        <v>6</v>
      </c>
      <c r="F8" s="13">
        <v>0</v>
      </c>
      <c r="G8" s="13">
        <v>0</v>
      </c>
      <c r="H8" s="13">
        <v>18</v>
      </c>
      <c r="I8" s="13">
        <v>0</v>
      </c>
      <c r="J8" s="13">
        <v>0</v>
      </c>
      <c r="K8" s="13">
        <v>0</v>
      </c>
      <c r="L8" s="13">
        <f>C8+D8+E8+F8+G8+H8-I8-J8-K8</f>
        <v>74</v>
      </c>
      <c r="M8" s="13">
        <f>L8*0.2</f>
        <v>14.8</v>
      </c>
      <c r="N8" s="15">
        <f>RANK(M8,M$8:M$38,0)</f>
        <v>3</v>
      </c>
      <c r="O8" s="20">
        <v>84.1</v>
      </c>
      <c r="P8" s="13">
        <f t="shared" ref="P8:P38" si="0">O8*0.7</f>
        <v>58.86999999999999</v>
      </c>
      <c r="Q8" s="19">
        <f>RANK(P8,P$8:P$38,0)</f>
        <v>3</v>
      </c>
      <c r="R8" s="13">
        <v>0</v>
      </c>
      <c r="S8" s="13">
        <v>0</v>
      </c>
      <c r="T8" s="13">
        <v>0</v>
      </c>
      <c r="U8" s="13">
        <f>SUM(R8:T8)</f>
        <v>0</v>
      </c>
      <c r="V8" s="13">
        <f>U8*0.1</f>
        <v>0</v>
      </c>
      <c r="W8" s="19">
        <f>RANK(V8,V$8:V$38,0)</f>
        <v>1</v>
      </c>
      <c r="X8" s="20">
        <f t="shared" ref="X8:X37" si="1">(M8+P8+V8)</f>
        <v>73.669999999999987</v>
      </c>
      <c r="Y8" s="19">
        <f>RANK(X8,X$8:X$38,0)</f>
        <v>3</v>
      </c>
      <c r="Z8" s="15">
        <v>3</v>
      </c>
    </row>
    <row r="9" spans="1:26" ht="14.1" customHeight="1">
      <c r="A9" s="36" t="s">
        <v>41</v>
      </c>
      <c r="B9" s="36" t="s">
        <v>414</v>
      </c>
      <c r="C9" s="12">
        <v>50</v>
      </c>
      <c r="D9" s="13">
        <v>0</v>
      </c>
      <c r="E9" s="13">
        <v>0</v>
      </c>
      <c r="F9" s="13">
        <v>0</v>
      </c>
      <c r="G9" s="13">
        <v>0</v>
      </c>
      <c r="H9" s="13">
        <v>20</v>
      </c>
      <c r="I9" s="13">
        <v>0</v>
      </c>
      <c r="J9" s="13">
        <v>0</v>
      </c>
      <c r="K9" s="13">
        <v>0</v>
      </c>
      <c r="L9" s="13">
        <f t="shared" ref="L9:L38" si="2">C9+D9+E9+F9+G9+H9-I9-J9-K9</f>
        <v>70</v>
      </c>
      <c r="M9" s="13">
        <f t="shared" ref="M9:M37" si="3">L9*0.2</f>
        <v>14</v>
      </c>
      <c r="N9" s="15">
        <f t="shared" ref="N9:N38" si="4">RANK(M9,M$8:M$38,0)</f>
        <v>5</v>
      </c>
      <c r="O9" s="20">
        <v>84</v>
      </c>
      <c r="P9" s="13">
        <f t="shared" si="0"/>
        <v>58.8</v>
      </c>
      <c r="Q9" s="19">
        <f t="shared" ref="Q9:Q38" si="5">RANK(P9,P$8:P$38,0)</f>
        <v>4</v>
      </c>
      <c r="R9" s="13">
        <v>0</v>
      </c>
      <c r="S9" s="13">
        <v>0</v>
      </c>
      <c r="T9" s="13">
        <v>0</v>
      </c>
      <c r="U9" s="13">
        <f t="shared" ref="U9:U37" si="6">SUM(R9:T9)</f>
        <v>0</v>
      </c>
      <c r="V9" s="13">
        <f t="shared" ref="V9:V37" si="7">U9*0.1</f>
        <v>0</v>
      </c>
      <c r="W9" s="19">
        <f t="shared" ref="W9:W38" si="8">RANK(V9,V$8:V$38,0)</f>
        <v>1</v>
      </c>
      <c r="X9" s="20">
        <f t="shared" si="1"/>
        <v>72.8</v>
      </c>
      <c r="Y9" s="19">
        <f t="shared" ref="Y9:Y38" si="9">RANK(X9,X$8:X$38,0)</f>
        <v>4</v>
      </c>
      <c r="Z9" s="15">
        <v>4</v>
      </c>
    </row>
    <row r="10" spans="1:26" ht="14.1" customHeight="1">
      <c r="A10" s="36" t="s">
        <v>42</v>
      </c>
      <c r="B10" s="36" t="s">
        <v>43</v>
      </c>
      <c r="C10" s="12">
        <v>45</v>
      </c>
      <c r="D10" s="13">
        <v>0</v>
      </c>
      <c r="E10" s="13">
        <v>0</v>
      </c>
      <c r="F10" s="13">
        <v>0</v>
      </c>
      <c r="G10" s="13">
        <v>0</v>
      </c>
      <c r="H10" s="13">
        <v>18</v>
      </c>
      <c r="I10" s="13">
        <v>0</v>
      </c>
      <c r="J10" s="13">
        <v>0</v>
      </c>
      <c r="K10" s="13">
        <v>0</v>
      </c>
      <c r="L10" s="13">
        <f t="shared" si="2"/>
        <v>63</v>
      </c>
      <c r="M10" s="13">
        <f t="shared" si="3"/>
        <v>12.600000000000001</v>
      </c>
      <c r="N10" s="15">
        <f t="shared" si="4"/>
        <v>19</v>
      </c>
      <c r="O10" s="20">
        <v>81.5</v>
      </c>
      <c r="P10" s="13">
        <f t="shared" si="0"/>
        <v>57.05</v>
      </c>
      <c r="Q10" s="19">
        <f t="shared" si="5"/>
        <v>8</v>
      </c>
      <c r="R10" s="13">
        <v>0</v>
      </c>
      <c r="S10" s="13">
        <v>0</v>
      </c>
      <c r="T10" s="13">
        <v>0</v>
      </c>
      <c r="U10" s="13">
        <f t="shared" si="6"/>
        <v>0</v>
      </c>
      <c r="V10" s="13">
        <f t="shared" si="7"/>
        <v>0</v>
      </c>
      <c r="W10" s="19">
        <f t="shared" si="8"/>
        <v>1</v>
      </c>
      <c r="X10" s="20">
        <f t="shared" si="1"/>
        <v>69.650000000000006</v>
      </c>
      <c r="Y10" s="19">
        <f t="shared" si="9"/>
        <v>11</v>
      </c>
      <c r="Z10" s="15">
        <v>11</v>
      </c>
    </row>
    <row r="11" spans="1:26" ht="14.1" customHeight="1">
      <c r="A11" s="36" t="s">
        <v>44</v>
      </c>
      <c r="B11" s="36" t="s">
        <v>45</v>
      </c>
      <c r="C11" s="12">
        <v>50</v>
      </c>
      <c r="D11" s="13">
        <v>0</v>
      </c>
      <c r="E11" s="13">
        <v>0</v>
      </c>
      <c r="F11" s="13">
        <v>0</v>
      </c>
      <c r="G11" s="13">
        <v>0</v>
      </c>
      <c r="H11" s="13">
        <v>18</v>
      </c>
      <c r="I11" s="13">
        <v>0</v>
      </c>
      <c r="J11" s="13">
        <v>0</v>
      </c>
      <c r="K11" s="13">
        <v>0</v>
      </c>
      <c r="L11" s="13">
        <f t="shared" si="2"/>
        <v>68</v>
      </c>
      <c r="M11" s="13">
        <f t="shared" si="3"/>
        <v>13.600000000000001</v>
      </c>
      <c r="N11" s="15">
        <f t="shared" si="4"/>
        <v>7</v>
      </c>
      <c r="O11" s="20">
        <v>75.099999999999994</v>
      </c>
      <c r="P11" s="13">
        <f t="shared" si="0"/>
        <v>52.569999999999993</v>
      </c>
      <c r="Q11" s="19">
        <f t="shared" si="5"/>
        <v>29</v>
      </c>
      <c r="R11" s="13">
        <v>0</v>
      </c>
      <c r="S11" s="13">
        <v>0</v>
      </c>
      <c r="T11" s="13">
        <v>0</v>
      </c>
      <c r="U11" s="13">
        <f t="shared" si="6"/>
        <v>0</v>
      </c>
      <c r="V11" s="13">
        <f t="shared" si="7"/>
        <v>0</v>
      </c>
      <c r="W11" s="19">
        <f t="shared" si="8"/>
        <v>1</v>
      </c>
      <c r="X11" s="20">
        <f t="shared" si="1"/>
        <v>66.169999999999987</v>
      </c>
      <c r="Y11" s="19">
        <f t="shared" si="9"/>
        <v>28</v>
      </c>
      <c r="Z11" s="15">
        <v>28</v>
      </c>
    </row>
    <row r="12" spans="1:26" ht="14.1" customHeight="1">
      <c r="A12" s="36" t="s">
        <v>46</v>
      </c>
      <c r="B12" s="36" t="s">
        <v>47</v>
      </c>
      <c r="C12" s="12">
        <v>45</v>
      </c>
      <c r="D12" s="13">
        <v>0</v>
      </c>
      <c r="E12" s="13">
        <v>0</v>
      </c>
      <c r="F12" s="13">
        <v>0</v>
      </c>
      <c r="G12" s="13">
        <v>0</v>
      </c>
      <c r="H12" s="13">
        <v>18</v>
      </c>
      <c r="I12" s="13">
        <v>0</v>
      </c>
      <c r="J12" s="13">
        <v>0</v>
      </c>
      <c r="K12" s="13">
        <v>0</v>
      </c>
      <c r="L12" s="13">
        <f t="shared" si="2"/>
        <v>63</v>
      </c>
      <c r="M12" s="13">
        <f t="shared" si="3"/>
        <v>12.600000000000001</v>
      </c>
      <c r="N12" s="15">
        <f t="shared" si="4"/>
        <v>19</v>
      </c>
      <c r="O12" s="20">
        <v>79.400000000000006</v>
      </c>
      <c r="P12" s="13">
        <f t="shared" si="0"/>
        <v>55.58</v>
      </c>
      <c r="Q12" s="19">
        <f t="shared" si="5"/>
        <v>15</v>
      </c>
      <c r="R12" s="13">
        <v>0</v>
      </c>
      <c r="S12" s="13">
        <v>0</v>
      </c>
      <c r="T12" s="13">
        <v>0</v>
      </c>
      <c r="U12" s="13">
        <f t="shared" si="6"/>
        <v>0</v>
      </c>
      <c r="V12" s="13">
        <f t="shared" si="7"/>
        <v>0</v>
      </c>
      <c r="W12" s="19">
        <f t="shared" si="8"/>
        <v>1</v>
      </c>
      <c r="X12" s="20">
        <f t="shared" si="1"/>
        <v>68.180000000000007</v>
      </c>
      <c r="Y12" s="19">
        <f t="shared" si="9"/>
        <v>20</v>
      </c>
      <c r="Z12" s="15">
        <v>20</v>
      </c>
    </row>
    <row r="13" spans="1:26" ht="14.1" customHeight="1">
      <c r="A13" s="36" t="s">
        <v>48</v>
      </c>
      <c r="B13" s="36" t="s">
        <v>415</v>
      </c>
      <c r="C13" s="12">
        <v>50</v>
      </c>
      <c r="D13" s="13">
        <v>0</v>
      </c>
      <c r="E13" s="13">
        <v>0</v>
      </c>
      <c r="F13" s="13">
        <v>0</v>
      </c>
      <c r="G13" s="13">
        <v>0</v>
      </c>
      <c r="H13" s="13">
        <v>18</v>
      </c>
      <c r="I13" s="13">
        <v>0</v>
      </c>
      <c r="J13" s="13">
        <v>0</v>
      </c>
      <c r="K13" s="13">
        <v>0</v>
      </c>
      <c r="L13" s="13">
        <f t="shared" si="2"/>
        <v>68</v>
      </c>
      <c r="M13" s="13">
        <f t="shared" si="3"/>
        <v>13.600000000000001</v>
      </c>
      <c r="N13" s="15">
        <f t="shared" si="4"/>
        <v>7</v>
      </c>
      <c r="O13" s="20">
        <v>84.4</v>
      </c>
      <c r="P13" s="13">
        <f t="shared" si="0"/>
        <v>59.08</v>
      </c>
      <c r="Q13" s="19">
        <f t="shared" si="5"/>
        <v>2</v>
      </c>
      <c r="R13" s="13">
        <v>0</v>
      </c>
      <c r="S13" s="13">
        <v>0</v>
      </c>
      <c r="T13" s="13">
        <v>0</v>
      </c>
      <c r="U13" s="13">
        <f t="shared" si="6"/>
        <v>0</v>
      </c>
      <c r="V13" s="13">
        <f t="shared" si="7"/>
        <v>0</v>
      </c>
      <c r="W13" s="19">
        <f t="shared" si="8"/>
        <v>1</v>
      </c>
      <c r="X13" s="20">
        <f t="shared" si="1"/>
        <v>72.680000000000007</v>
      </c>
      <c r="Y13" s="19">
        <f t="shared" si="9"/>
        <v>5</v>
      </c>
      <c r="Z13" s="15">
        <v>5</v>
      </c>
    </row>
    <row r="14" spans="1:26" ht="14.1" customHeight="1">
      <c r="A14" s="36" t="s">
        <v>49</v>
      </c>
      <c r="B14" s="36" t="s">
        <v>416</v>
      </c>
      <c r="C14" s="12">
        <v>49</v>
      </c>
      <c r="D14" s="13">
        <v>0</v>
      </c>
      <c r="E14" s="13">
        <v>0</v>
      </c>
      <c r="F14" s="13">
        <v>0</v>
      </c>
      <c r="G14" s="13">
        <v>0</v>
      </c>
      <c r="H14" s="13">
        <v>18</v>
      </c>
      <c r="I14" s="13">
        <v>0</v>
      </c>
      <c r="J14" s="13">
        <v>0</v>
      </c>
      <c r="K14" s="13">
        <v>0</v>
      </c>
      <c r="L14" s="13">
        <f t="shared" si="2"/>
        <v>67</v>
      </c>
      <c r="M14" s="13">
        <f t="shared" si="3"/>
        <v>13.4</v>
      </c>
      <c r="N14" s="15">
        <f t="shared" si="4"/>
        <v>15</v>
      </c>
      <c r="O14" s="20">
        <v>82.8</v>
      </c>
      <c r="P14" s="13">
        <f t="shared" si="0"/>
        <v>57.959999999999994</v>
      </c>
      <c r="Q14" s="19">
        <f t="shared" si="5"/>
        <v>6</v>
      </c>
      <c r="R14" s="13">
        <v>0</v>
      </c>
      <c r="S14" s="13">
        <v>0</v>
      </c>
      <c r="T14" s="13">
        <v>0</v>
      </c>
      <c r="U14" s="13">
        <f t="shared" si="6"/>
        <v>0</v>
      </c>
      <c r="V14" s="13">
        <f t="shared" si="7"/>
        <v>0</v>
      </c>
      <c r="W14" s="19">
        <f t="shared" si="8"/>
        <v>1</v>
      </c>
      <c r="X14" s="20">
        <f t="shared" si="1"/>
        <v>71.36</v>
      </c>
      <c r="Y14" s="19">
        <f t="shared" si="9"/>
        <v>6</v>
      </c>
      <c r="Z14" s="15">
        <v>6</v>
      </c>
    </row>
    <row r="15" spans="1:26" ht="14.1" customHeight="1">
      <c r="A15" s="36" t="s">
        <v>50</v>
      </c>
      <c r="B15" s="36" t="s">
        <v>411</v>
      </c>
      <c r="C15" s="12">
        <v>50</v>
      </c>
      <c r="D15" s="13">
        <v>0</v>
      </c>
      <c r="E15" s="13">
        <v>12</v>
      </c>
      <c r="F15" s="13">
        <v>0</v>
      </c>
      <c r="G15" s="13">
        <v>0</v>
      </c>
      <c r="H15" s="13">
        <v>20</v>
      </c>
      <c r="I15" s="13">
        <v>0</v>
      </c>
      <c r="J15" s="13">
        <v>0</v>
      </c>
      <c r="K15" s="13">
        <v>0</v>
      </c>
      <c r="L15" s="13">
        <f t="shared" si="2"/>
        <v>82</v>
      </c>
      <c r="M15" s="13">
        <f t="shared" si="3"/>
        <v>16.400000000000002</v>
      </c>
      <c r="N15" s="15">
        <f t="shared" si="4"/>
        <v>1</v>
      </c>
      <c r="O15" s="20">
        <v>86.2</v>
      </c>
      <c r="P15" s="13">
        <f t="shared" si="0"/>
        <v>60.339999999999996</v>
      </c>
      <c r="Q15" s="19">
        <f t="shared" si="5"/>
        <v>1</v>
      </c>
      <c r="R15" s="13">
        <v>0</v>
      </c>
      <c r="S15" s="13">
        <v>0</v>
      </c>
      <c r="T15" s="13">
        <v>0</v>
      </c>
      <c r="U15" s="13">
        <f t="shared" si="6"/>
        <v>0</v>
      </c>
      <c r="V15" s="13">
        <f t="shared" si="7"/>
        <v>0</v>
      </c>
      <c r="W15" s="19">
        <f t="shared" si="8"/>
        <v>1</v>
      </c>
      <c r="X15" s="20">
        <f t="shared" si="1"/>
        <v>76.739999999999995</v>
      </c>
      <c r="Y15" s="19">
        <f t="shared" si="9"/>
        <v>1</v>
      </c>
      <c r="Z15" s="15">
        <v>1</v>
      </c>
    </row>
    <row r="16" spans="1:26" ht="14.1" customHeight="1">
      <c r="A16" s="36" t="s">
        <v>51</v>
      </c>
      <c r="B16" s="36" t="s">
        <v>52</v>
      </c>
      <c r="C16" s="12">
        <v>50</v>
      </c>
      <c r="D16" s="13">
        <v>0</v>
      </c>
      <c r="E16" s="13">
        <v>0</v>
      </c>
      <c r="F16" s="13">
        <v>0</v>
      </c>
      <c r="G16" s="13">
        <v>0</v>
      </c>
      <c r="H16" s="13">
        <v>18</v>
      </c>
      <c r="I16" s="13">
        <v>0</v>
      </c>
      <c r="J16" s="13">
        <v>0</v>
      </c>
      <c r="K16" s="13">
        <v>0</v>
      </c>
      <c r="L16" s="13">
        <f t="shared" si="2"/>
        <v>68</v>
      </c>
      <c r="M16" s="13">
        <f t="shared" si="3"/>
        <v>13.600000000000001</v>
      </c>
      <c r="N16" s="15">
        <f t="shared" si="4"/>
        <v>7</v>
      </c>
      <c r="O16" s="20">
        <v>80</v>
      </c>
      <c r="P16" s="13">
        <f t="shared" si="0"/>
        <v>56</v>
      </c>
      <c r="Q16" s="19">
        <f t="shared" si="5"/>
        <v>14</v>
      </c>
      <c r="R16" s="13">
        <v>0</v>
      </c>
      <c r="S16" s="13">
        <v>0</v>
      </c>
      <c r="T16" s="13">
        <v>0</v>
      </c>
      <c r="U16" s="13">
        <f t="shared" si="6"/>
        <v>0</v>
      </c>
      <c r="V16" s="13">
        <f t="shared" si="7"/>
        <v>0</v>
      </c>
      <c r="W16" s="19">
        <f t="shared" si="8"/>
        <v>1</v>
      </c>
      <c r="X16" s="20">
        <f t="shared" si="1"/>
        <v>69.599999999999994</v>
      </c>
      <c r="Y16" s="19">
        <f t="shared" si="9"/>
        <v>12</v>
      </c>
      <c r="Z16" s="15">
        <v>12</v>
      </c>
    </row>
    <row r="17" spans="1:26" ht="15.75" customHeight="1">
      <c r="A17" s="36" t="s">
        <v>53</v>
      </c>
      <c r="B17" s="36" t="s">
        <v>54</v>
      </c>
      <c r="C17" s="12">
        <v>45</v>
      </c>
      <c r="D17" s="13">
        <v>0</v>
      </c>
      <c r="E17" s="13">
        <v>0</v>
      </c>
      <c r="F17" s="13">
        <v>0</v>
      </c>
      <c r="G17" s="13">
        <v>0</v>
      </c>
      <c r="H17" s="13">
        <v>18</v>
      </c>
      <c r="I17" s="13">
        <v>0</v>
      </c>
      <c r="J17" s="13">
        <v>0</v>
      </c>
      <c r="K17" s="13">
        <v>0</v>
      </c>
      <c r="L17" s="13">
        <f t="shared" si="2"/>
        <v>63</v>
      </c>
      <c r="M17" s="13">
        <f t="shared" si="3"/>
        <v>12.600000000000001</v>
      </c>
      <c r="N17" s="15">
        <f t="shared" si="4"/>
        <v>19</v>
      </c>
      <c r="O17" s="20">
        <v>81</v>
      </c>
      <c r="P17" s="13">
        <f t="shared" si="0"/>
        <v>56.699999999999996</v>
      </c>
      <c r="Q17" s="19">
        <f t="shared" si="5"/>
        <v>12</v>
      </c>
      <c r="R17" s="13">
        <v>0</v>
      </c>
      <c r="S17" s="13">
        <v>0</v>
      </c>
      <c r="T17" s="13">
        <v>0</v>
      </c>
      <c r="U17" s="13">
        <f t="shared" si="6"/>
        <v>0</v>
      </c>
      <c r="V17" s="13">
        <f t="shared" si="7"/>
        <v>0</v>
      </c>
      <c r="W17" s="19">
        <f t="shared" si="8"/>
        <v>1</v>
      </c>
      <c r="X17" s="20">
        <f t="shared" si="1"/>
        <v>69.3</v>
      </c>
      <c r="Y17" s="19">
        <f t="shared" si="9"/>
        <v>14</v>
      </c>
      <c r="Z17" s="15">
        <v>14</v>
      </c>
    </row>
    <row r="18" spans="1:26" ht="14.1" customHeight="1">
      <c r="A18" s="36" t="s">
        <v>55</v>
      </c>
      <c r="B18" s="36" t="s">
        <v>56</v>
      </c>
      <c r="C18" s="12">
        <v>45</v>
      </c>
      <c r="D18" s="13">
        <v>0</v>
      </c>
      <c r="E18" s="13">
        <v>0</v>
      </c>
      <c r="F18" s="13">
        <v>0</v>
      </c>
      <c r="G18" s="13">
        <v>0</v>
      </c>
      <c r="H18" s="13">
        <v>18</v>
      </c>
      <c r="I18" s="13">
        <v>0</v>
      </c>
      <c r="J18" s="13">
        <v>0</v>
      </c>
      <c r="K18" s="13">
        <v>0</v>
      </c>
      <c r="L18" s="13">
        <f t="shared" si="2"/>
        <v>63</v>
      </c>
      <c r="M18" s="13">
        <f t="shared" si="3"/>
        <v>12.600000000000001</v>
      </c>
      <c r="N18" s="15">
        <f t="shared" si="4"/>
        <v>19</v>
      </c>
      <c r="O18" s="20">
        <v>79.2</v>
      </c>
      <c r="P18" s="13">
        <f t="shared" si="0"/>
        <v>55.44</v>
      </c>
      <c r="Q18" s="19">
        <f t="shared" si="5"/>
        <v>16</v>
      </c>
      <c r="R18" s="13">
        <v>0</v>
      </c>
      <c r="S18" s="13">
        <v>0</v>
      </c>
      <c r="T18" s="13">
        <v>0</v>
      </c>
      <c r="U18" s="13">
        <f t="shared" si="6"/>
        <v>0</v>
      </c>
      <c r="V18" s="13">
        <f t="shared" si="7"/>
        <v>0</v>
      </c>
      <c r="W18" s="19">
        <f t="shared" si="8"/>
        <v>1</v>
      </c>
      <c r="X18" s="20">
        <f t="shared" si="1"/>
        <v>68.039999999999992</v>
      </c>
      <c r="Y18" s="19">
        <f t="shared" si="9"/>
        <v>22</v>
      </c>
      <c r="Z18" s="15">
        <v>22</v>
      </c>
    </row>
    <row r="19" spans="1:26" ht="14.1" customHeight="1">
      <c r="A19" s="36" t="s">
        <v>57</v>
      </c>
      <c r="B19" s="36" t="s">
        <v>58</v>
      </c>
      <c r="C19" s="12">
        <v>45</v>
      </c>
      <c r="D19" s="13">
        <v>0</v>
      </c>
      <c r="E19" s="13">
        <v>0</v>
      </c>
      <c r="F19" s="13">
        <v>0</v>
      </c>
      <c r="G19" s="13">
        <v>0</v>
      </c>
      <c r="H19" s="13">
        <v>18</v>
      </c>
      <c r="I19" s="13">
        <v>0</v>
      </c>
      <c r="J19" s="13">
        <v>0</v>
      </c>
      <c r="K19" s="13">
        <v>0</v>
      </c>
      <c r="L19" s="13">
        <f t="shared" si="2"/>
        <v>63</v>
      </c>
      <c r="M19" s="13">
        <f t="shared" si="3"/>
        <v>12.600000000000001</v>
      </c>
      <c r="N19" s="15">
        <f t="shared" si="4"/>
        <v>19</v>
      </c>
      <c r="O19" s="20">
        <v>82.7</v>
      </c>
      <c r="P19" s="13">
        <f t="shared" si="0"/>
        <v>57.89</v>
      </c>
      <c r="Q19" s="19">
        <f t="shared" si="5"/>
        <v>7</v>
      </c>
      <c r="R19" s="13">
        <v>0</v>
      </c>
      <c r="S19" s="13">
        <v>0</v>
      </c>
      <c r="T19" s="13">
        <v>0</v>
      </c>
      <c r="U19" s="13">
        <f t="shared" si="6"/>
        <v>0</v>
      </c>
      <c r="V19" s="13">
        <f t="shared" si="7"/>
        <v>0</v>
      </c>
      <c r="W19" s="19">
        <f t="shared" si="8"/>
        <v>1</v>
      </c>
      <c r="X19" s="20">
        <f t="shared" si="1"/>
        <v>70.490000000000009</v>
      </c>
      <c r="Y19" s="19">
        <f t="shared" si="9"/>
        <v>9</v>
      </c>
      <c r="Z19" s="15">
        <v>9</v>
      </c>
    </row>
    <row r="20" spans="1:26" ht="14.1" customHeight="1">
      <c r="A20" s="36" t="s">
        <v>59</v>
      </c>
      <c r="B20" s="36" t="s">
        <v>417</v>
      </c>
      <c r="C20" s="12">
        <v>50</v>
      </c>
      <c r="D20" s="13">
        <v>0</v>
      </c>
      <c r="E20" s="13">
        <v>0</v>
      </c>
      <c r="F20" s="13">
        <v>0</v>
      </c>
      <c r="G20" s="13">
        <v>0</v>
      </c>
      <c r="H20" s="13">
        <v>18</v>
      </c>
      <c r="I20" s="13">
        <v>0</v>
      </c>
      <c r="J20" s="13">
        <v>0</v>
      </c>
      <c r="K20" s="13">
        <v>0</v>
      </c>
      <c r="L20" s="13">
        <f t="shared" si="2"/>
        <v>68</v>
      </c>
      <c r="M20" s="13">
        <f t="shared" si="3"/>
        <v>13.600000000000001</v>
      </c>
      <c r="N20" s="15">
        <f t="shared" si="4"/>
        <v>7</v>
      </c>
      <c r="O20" s="20">
        <v>81.5</v>
      </c>
      <c r="P20" s="13">
        <f t="shared" si="0"/>
        <v>57.05</v>
      </c>
      <c r="Q20" s="19">
        <f t="shared" si="5"/>
        <v>8</v>
      </c>
      <c r="R20" s="13">
        <v>0</v>
      </c>
      <c r="S20" s="13">
        <v>0</v>
      </c>
      <c r="T20" s="13">
        <v>0</v>
      </c>
      <c r="U20" s="13">
        <f t="shared" si="6"/>
        <v>0</v>
      </c>
      <c r="V20" s="13">
        <f t="shared" si="7"/>
        <v>0</v>
      </c>
      <c r="W20" s="19">
        <f t="shared" si="8"/>
        <v>1</v>
      </c>
      <c r="X20" s="20">
        <f t="shared" si="1"/>
        <v>70.650000000000006</v>
      </c>
      <c r="Y20" s="19">
        <f t="shared" si="9"/>
        <v>7</v>
      </c>
      <c r="Z20" s="15">
        <v>7</v>
      </c>
    </row>
    <row r="21" spans="1:26" ht="14.1" customHeight="1">
      <c r="A21" s="36" t="s">
        <v>60</v>
      </c>
      <c r="B21" s="36" t="s">
        <v>61</v>
      </c>
      <c r="C21" s="12">
        <v>49</v>
      </c>
      <c r="D21" s="13">
        <v>0</v>
      </c>
      <c r="E21" s="13">
        <v>0</v>
      </c>
      <c r="F21" s="13">
        <v>0</v>
      </c>
      <c r="G21" s="13">
        <v>0</v>
      </c>
      <c r="H21" s="13">
        <v>18</v>
      </c>
      <c r="I21" s="13">
        <v>0</v>
      </c>
      <c r="J21" s="13">
        <v>0</v>
      </c>
      <c r="K21" s="13">
        <v>0</v>
      </c>
      <c r="L21" s="13">
        <f t="shared" si="2"/>
        <v>67</v>
      </c>
      <c r="M21" s="13">
        <f t="shared" si="3"/>
        <v>13.4</v>
      </c>
      <c r="N21" s="15">
        <f t="shared" si="4"/>
        <v>15</v>
      </c>
      <c r="O21" s="20">
        <v>79.2</v>
      </c>
      <c r="P21" s="13">
        <f t="shared" si="0"/>
        <v>55.44</v>
      </c>
      <c r="Q21" s="19">
        <f t="shared" si="5"/>
        <v>16</v>
      </c>
      <c r="R21" s="13">
        <v>0</v>
      </c>
      <c r="S21" s="13">
        <v>0</v>
      </c>
      <c r="T21" s="13">
        <v>0</v>
      </c>
      <c r="U21" s="13">
        <f t="shared" si="6"/>
        <v>0</v>
      </c>
      <c r="V21" s="13">
        <f t="shared" si="7"/>
        <v>0</v>
      </c>
      <c r="W21" s="19">
        <f t="shared" si="8"/>
        <v>1</v>
      </c>
      <c r="X21" s="20">
        <f t="shared" si="1"/>
        <v>68.84</v>
      </c>
      <c r="Y21" s="19">
        <f t="shared" si="9"/>
        <v>16</v>
      </c>
      <c r="Z21" s="15">
        <v>16</v>
      </c>
    </row>
    <row r="22" spans="1:26" ht="14.1" customHeight="1">
      <c r="A22" s="36" t="s">
        <v>62</v>
      </c>
      <c r="B22" s="36" t="s">
        <v>63</v>
      </c>
      <c r="C22" s="12">
        <v>49</v>
      </c>
      <c r="D22" s="13">
        <v>0</v>
      </c>
      <c r="E22" s="13">
        <v>0</v>
      </c>
      <c r="F22" s="13">
        <v>0</v>
      </c>
      <c r="G22" s="13">
        <v>0</v>
      </c>
      <c r="H22" s="13">
        <v>18</v>
      </c>
      <c r="I22" s="13">
        <v>0</v>
      </c>
      <c r="J22" s="13">
        <v>0</v>
      </c>
      <c r="K22" s="13">
        <v>0</v>
      </c>
      <c r="L22" s="13">
        <f t="shared" si="2"/>
        <v>67</v>
      </c>
      <c r="M22" s="13">
        <f t="shared" si="3"/>
        <v>13.4</v>
      </c>
      <c r="N22" s="15">
        <f t="shared" si="4"/>
        <v>15</v>
      </c>
      <c r="O22" s="20">
        <v>81.5</v>
      </c>
      <c r="P22" s="13">
        <f t="shared" si="0"/>
        <v>57.05</v>
      </c>
      <c r="Q22" s="19">
        <f t="shared" si="5"/>
        <v>8</v>
      </c>
      <c r="R22" s="13">
        <v>0</v>
      </c>
      <c r="S22" s="13">
        <v>0</v>
      </c>
      <c r="T22" s="13">
        <v>0</v>
      </c>
      <c r="U22" s="13">
        <f t="shared" si="6"/>
        <v>0</v>
      </c>
      <c r="V22" s="13">
        <f t="shared" si="7"/>
        <v>0</v>
      </c>
      <c r="W22" s="19">
        <f t="shared" si="8"/>
        <v>1</v>
      </c>
      <c r="X22" s="20">
        <f t="shared" si="1"/>
        <v>70.45</v>
      </c>
      <c r="Y22" s="19">
        <f t="shared" si="9"/>
        <v>10</v>
      </c>
      <c r="Z22" s="15">
        <v>10</v>
      </c>
    </row>
    <row r="23" spans="1:26" ht="14.1" customHeight="1">
      <c r="A23" s="36" t="s">
        <v>64</v>
      </c>
      <c r="B23" s="36" t="s">
        <v>65</v>
      </c>
      <c r="C23" s="12">
        <v>45</v>
      </c>
      <c r="D23" s="13">
        <v>0</v>
      </c>
      <c r="E23" s="13">
        <v>0</v>
      </c>
      <c r="F23" s="13">
        <v>0</v>
      </c>
      <c r="G23" s="13">
        <v>0</v>
      </c>
      <c r="H23" s="13">
        <v>18</v>
      </c>
      <c r="I23" s="13">
        <v>0</v>
      </c>
      <c r="J23" s="13">
        <v>0</v>
      </c>
      <c r="K23" s="13">
        <v>0</v>
      </c>
      <c r="L23" s="13">
        <f t="shared" si="2"/>
        <v>63</v>
      </c>
      <c r="M23" s="13">
        <f t="shared" si="3"/>
        <v>12.600000000000001</v>
      </c>
      <c r="N23" s="15">
        <f t="shared" si="4"/>
        <v>19</v>
      </c>
      <c r="O23" s="20">
        <v>75.3</v>
      </c>
      <c r="P23" s="13">
        <f t="shared" si="0"/>
        <v>52.709999999999994</v>
      </c>
      <c r="Q23" s="19">
        <f t="shared" si="5"/>
        <v>28</v>
      </c>
      <c r="R23" s="13">
        <v>0</v>
      </c>
      <c r="S23" s="13">
        <v>0</v>
      </c>
      <c r="T23" s="13">
        <v>0</v>
      </c>
      <c r="U23" s="13">
        <f t="shared" si="6"/>
        <v>0</v>
      </c>
      <c r="V23" s="13">
        <f t="shared" si="7"/>
        <v>0</v>
      </c>
      <c r="W23" s="19">
        <f t="shared" si="8"/>
        <v>1</v>
      </c>
      <c r="X23" s="20">
        <f t="shared" si="1"/>
        <v>65.31</v>
      </c>
      <c r="Y23" s="19">
        <f t="shared" si="9"/>
        <v>29</v>
      </c>
      <c r="Z23" s="15">
        <v>29</v>
      </c>
    </row>
    <row r="24" spans="1:26" ht="14.1" customHeight="1">
      <c r="A24" s="36" t="s">
        <v>66</v>
      </c>
      <c r="B24" s="36" t="s">
        <v>67</v>
      </c>
      <c r="C24" s="12">
        <v>50</v>
      </c>
      <c r="D24" s="13">
        <v>0</v>
      </c>
      <c r="E24" s="13">
        <v>0</v>
      </c>
      <c r="F24" s="13">
        <v>0</v>
      </c>
      <c r="G24" s="13">
        <v>0</v>
      </c>
      <c r="H24" s="13">
        <v>18</v>
      </c>
      <c r="I24" s="13">
        <v>0</v>
      </c>
      <c r="J24" s="13">
        <v>0</v>
      </c>
      <c r="K24" s="13">
        <v>0</v>
      </c>
      <c r="L24" s="13">
        <f t="shared" si="2"/>
        <v>68</v>
      </c>
      <c r="M24" s="13">
        <f t="shared" si="3"/>
        <v>13.600000000000001</v>
      </c>
      <c r="N24" s="15">
        <f t="shared" si="4"/>
        <v>7</v>
      </c>
      <c r="O24" s="20">
        <v>78.400000000000006</v>
      </c>
      <c r="P24" s="13">
        <f t="shared" si="0"/>
        <v>54.88</v>
      </c>
      <c r="Q24" s="19">
        <f t="shared" si="5"/>
        <v>21</v>
      </c>
      <c r="R24" s="13">
        <v>0</v>
      </c>
      <c r="S24" s="13">
        <v>0</v>
      </c>
      <c r="T24" s="13">
        <v>0</v>
      </c>
      <c r="U24" s="13">
        <f t="shared" si="6"/>
        <v>0</v>
      </c>
      <c r="V24" s="13">
        <f t="shared" si="7"/>
        <v>0</v>
      </c>
      <c r="W24" s="19">
        <f t="shared" si="8"/>
        <v>1</v>
      </c>
      <c r="X24" s="20">
        <f t="shared" si="1"/>
        <v>68.48</v>
      </c>
      <c r="Y24" s="19">
        <f t="shared" si="9"/>
        <v>17</v>
      </c>
      <c r="Z24" s="15">
        <v>17</v>
      </c>
    </row>
    <row r="25" spans="1:26" ht="14.1" customHeight="1">
      <c r="A25" s="36" t="s">
        <v>68</v>
      </c>
      <c r="B25" s="36" t="s">
        <v>69</v>
      </c>
      <c r="C25" s="12">
        <v>45</v>
      </c>
      <c r="D25" s="13">
        <v>0</v>
      </c>
      <c r="E25" s="13">
        <v>0</v>
      </c>
      <c r="F25" s="13">
        <v>0</v>
      </c>
      <c r="G25" s="13">
        <v>0</v>
      </c>
      <c r="H25" s="13">
        <v>18</v>
      </c>
      <c r="I25" s="13">
        <v>0</v>
      </c>
      <c r="J25" s="13">
        <v>0</v>
      </c>
      <c r="K25" s="13">
        <v>0</v>
      </c>
      <c r="L25" s="13">
        <f t="shared" si="2"/>
        <v>63</v>
      </c>
      <c r="M25" s="13">
        <f t="shared" si="3"/>
        <v>12.600000000000001</v>
      </c>
      <c r="N25" s="15">
        <f t="shared" si="4"/>
        <v>19</v>
      </c>
      <c r="O25" s="20">
        <v>76.599999999999994</v>
      </c>
      <c r="P25" s="13">
        <f t="shared" si="0"/>
        <v>53.61999999999999</v>
      </c>
      <c r="Q25" s="19">
        <f t="shared" si="5"/>
        <v>27</v>
      </c>
      <c r="R25" s="13">
        <v>0</v>
      </c>
      <c r="S25" s="13">
        <v>0</v>
      </c>
      <c r="T25" s="13">
        <v>0</v>
      </c>
      <c r="U25" s="13">
        <f t="shared" si="6"/>
        <v>0</v>
      </c>
      <c r="V25" s="13">
        <f t="shared" si="7"/>
        <v>0</v>
      </c>
      <c r="W25" s="19">
        <f t="shared" si="8"/>
        <v>1</v>
      </c>
      <c r="X25" s="20">
        <f t="shared" si="1"/>
        <v>66.22</v>
      </c>
      <c r="Y25" s="19">
        <f t="shared" si="9"/>
        <v>27</v>
      </c>
      <c r="Z25" s="15">
        <v>27</v>
      </c>
    </row>
    <row r="26" spans="1:26" ht="14.1" customHeight="1">
      <c r="A26" s="36" t="s">
        <v>70</v>
      </c>
      <c r="B26" s="36" t="s">
        <v>418</v>
      </c>
      <c r="C26" s="12">
        <v>50</v>
      </c>
      <c r="D26" s="13">
        <v>0</v>
      </c>
      <c r="E26" s="13">
        <v>0</v>
      </c>
      <c r="F26" s="13">
        <v>0</v>
      </c>
      <c r="G26" s="13">
        <v>0</v>
      </c>
      <c r="H26" s="13">
        <v>20</v>
      </c>
      <c r="I26" s="13">
        <v>0</v>
      </c>
      <c r="J26" s="13">
        <v>0</v>
      </c>
      <c r="K26" s="13">
        <v>0</v>
      </c>
      <c r="L26" s="13">
        <f t="shared" si="2"/>
        <v>70</v>
      </c>
      <c r="M26" s="13">
        <f t="shared" si="3"/>
        <v>14</v>
      </c>
      <c r="N26" s="15">
        <f t="shared" si="4"/>
        <v>5</v>
      </c>
      <c r="O26" s="20">
        <v>80.900000000000006</v>
      </c>
      <c r="P26" s="13">
        <f t="shared" si="0"/>
        <v>56.63</v>
      </c>
      <c r="Q26" s="19">
        <f t="shared" si="5"/>
        <v>13</v>
      </c>
      <c r="R26" s="13">
        <v>0</v>
      </c>
      <c r="S26" s="13">
        <v>0</v>
      </c>
      <c r="T26" s="13">
        <v>0</v>
      </c>
      <c r="U26" s="13">
        <f t="shared" si="6"/>
        <v>0</v>
      </c>
      <c r="V26" s="13">
        <f t="shared" si="7"/>
        <v>0</v>
      </c>
      <c r="W26" s="19">
        <f t="shared" si="8"/>
        <v>1</v>
      </c>
      <c r="X26" s="20">
        <f t="shared" si="1"/>
        <v>70.63</v>
      </c>
      <c r="Y26" s="19">
        <f t="shared" si="9"/>
        <v>8</v>
      </c>
      <c r="Z26" s="15">
        <v>8</v>
      </c>
    </row>
    <row r="27" spans="1:26" ht="14.1" customHeight="1">
      <c r="A27" s="36" t="s">
        <v>71</v>
      </c>
      <c r="B27" s="36" t="s">
        <v>72</v>
      </c>
      <c r="C27" s="12">
        <v>48</v>
      </c>
      <c r="D27" s="13">
        <v>0</v>
      </c>
      <c r="E27" s="13">
        <v>0</v>
      </c>
      <c r="F27" s="13">
        <v>0</v>
      </c>
      <c r="G27" s="13">
        <v>0</v>
      </c>
      <c r="H27" s="13">
        <v>20</v>
      </c>
      <c r="I27" s="13">
        <v>0</v>
      </c>
      <c r="J27" s="13">
        <v>0</v>
      </c>
      <c r="K27" s="13">
        <v>0</v>
      </c>
      <c r="L27" s="13">
        <f t="shared" si="2"/>
        <v>68</v>
      </c>
      <c r="M27" s="13">
        <f t="shared" si="3"/>
        <v>13.600000000000001</v>
      </c>
      <c r="N27" s="15">
        <f t="shared" si="4"/>
        <v>7</v>
      </c>
      <c r="O27" s="20">
        <v>71.5</v>
      </c>
      <c r="P27" s="13">
        <f t="shared" si="0"/>
        <v>50.05</v>
      </c>
      <c r="Q27" s="19">
        <f t="shared" si="5"/>
        <v>31</v>
      </c>
      <c r="R27" s="13">
        <v>0</v>
      </c>
      <c r="S27" s="13">
        <v>0</v>
      </c>
      <c r="T27" s="13">
        <v>0</v>
      </c>
      <c r="U27" s="13">
        <f t="shared" si="6"/>
        <v>0</v>
      </c>
      <c r="V27" s="13">
        <f t="shared" si="7"/>
        <v>0</v>
      </c>
      <c r="W27" s="19">
        <f t="shared" si="8"/>
        <v>1</v>
      </c>
      <c r="X27" s="20">
        <f t="shared" si="1"/>
        <v>63.65</v>
      </c>
      <c r="Y27" s="19">
        <f t="shared" si="9"/>
        <v>30</v>
      </c>
      <c r="Z27" s="15">
        <v>30</v>
      </c>
    </row>
    <row r="28" spans="1:26" ht="14.1" customHeight="1">
      <c r="A28" s="36" t="s">
        <v>73</v>
      </c>
      <c r="B28" s="36" t="s">
        <v>74</v>
      </c>
      <c r="C28" s="12">
        <v>49</v>
      </c>
      <c r="D28" s="13">
        <v>0</v>
      </c>
      <c r="E28" s="13">
        <v>0</v>
      </c>
      <c r="F28" s="13">
        <v>0</v>
      </c>
      <c r="G28" s="13">
        <v>0</v>
      </c>
      <c r="H28" s="13">
        <v>18</v>
      </c>
      <c r="I28" s="13">
        <v>0</v>
      </c>
      <c r="J28" s="13">
        <v>0</v>
      </c>
      <c r="K28" s="13">
        <v>0</v>
      </c>
      <c r="L28" s="13">
        <f t="shared" si="2"/>
        <v>67</v>
      </c>
      <c r="M28" s="13">
        <f t="shared" si="3"/>
        <v>13.4</v>
      </c>
      <c r="N28" s="15">
        <f t="shared" si="4"/>
        <v>15</v>
      </c>
      <c r="O28" s="20">
        <v>78.599999999999994</v>
      </c>
      <c r="P28" s="13">
        <f t="shared" si="0"/>
        <v>55.019999999999996</v>
      </c>
      <c r="Q28" s="19">
        <f t="shared" si="5"/>
        <v>19</v>
      </c>
      <c r="R28" s="13">
        <v>0</v>
      </c>
      <c r="S28" s="13">
        <v>0</v>
      </c>
      <c r="T28" s="13">
        <v>0</v>
      </c>
      <c r="U28" s="13">
        <f t="shared" si="6"/>
        <v>0</v>
      </c>
      <c r="V28" s="13">
        <f t="shared" si="7"/>
        <v>0</v>
      </c>
      <c r="W28" s="19">
        <f t="shared" si="8"/>
        <v>1</v>
      </c>
      <c r="X28" s="20">
        <f t="shared" si="1"/>
        <v>68.42</v>
      </c>
      <c r="Y28" s="19">
        <f t="shared" si="9"/>
        <v>18</v>
      </c>
      <c r="Z28" s="15">
        <v>18</v>
      </c>
    </row>
    <row r="29" spans="1:26" ht="14.1" customHeight="1">
      <c r="A29" s="36" t="s">
        <v>75</v>
      </c>
      <c r="B29" s="36" t="s">
        <v>76</v>
      </c>
      <c r="C29" s="12">
        <v>45</v>
      </c>
      <c r="D29" s="13">
        <v>0</v>
      </c>
      <c r="E29" s="13">
        <v>0</v>
      </c>
      <c r="F29" s="13">
        <v>0</v>
      </c>
      <c r="G29" s="13">
        <v>0</v>
      </c>
      <c r="H29" s="13">
        <v>18</v>
      </c>
      <c r="I29" s="13">
        <v>0</v>
      </c>
      <c r="J29" s="13">
        <v>0</v>
      </c>
      <c r="K29" s="13">
        <v>0</v>
      </c>
      <c r="L29" s="13">
        <f t="shared" si="2"/>
        <v>63</v>
      </c>
      <c r="M29" s="13">
        <f t="shared" si="3"/>
        <v>12.600000000000001</v>
      </c>
      <c r="N29" s="15">
        <f t="shared" si="4"/>
        <v>19</v>
      </c>
      <c r="O29" s="20">
        <v>78.599999999999994</v>
      </c>
      <c r="P29" s="13">
        <f t="shared" si="0"/>
        <v>55.019999999999996</v>
      </c>
      <c r="Q29" s="19">
        <f t="shared" si="5"/>
        <v>19</v>
      </c>
      <c r="R29" s="13">
        <v>0</v>
      </c>
      <c r="S29" s="13">
        <v>0</v>
      </c>
      <c r="T29" s="13">
        <v>0</v>
      </c>
      <c r="U29" s="13">
        <f t="shared" si="6"/>
        <v>0</v>
      </c>
      <c r="V29" s="13">
        <f t="shared" si="7"/>
        <v>0</v>
      </c>
      <c r="W29" s="19">
        <f t="shared" si="8"/>
        <v>1</v>
      </c>
      <c r="X29" s="20">
        <f t="shared" si="1"/>
        <v>67.62</v>
      </c>
      <c r="Y29" s="19">
        <f t="shared" si="9"/>
        <v>24</v>
      </c>
      <c r="Z29" s="15">
        <v>24</v>
      </c>
    </row>
    <row r="30" spans="1:26" ht="13.5" customHeight="1">
      <c r="A30" s="36" t="s">
        <v>77</v>
      </c>
      <c r="B30" s="36" t="s">
        <v>78</v>
      </c>
      <c r="C30" s="12">
        <v>45</v>
      </c>
      <c r="D30" s="13">
        <v>0</v>
      </c>
      <c r="E30" s="13">
        <v>0</v>
      </c>
      <c r="F30" s="13">
        <v>0</v>
      </c>
      <c r="G30" s="13">
        <v>0</v>
      </c>
      <c r="H30" s="13">
        <v>18</v>
      </c>
      <c r="I30" s="13">
        <v>0</v>
      </c>
      <c r="J30" s="13">
        <v>0</v>
      </c>
      <c r="K30" s="13">
        <v>0</v>
      </c>
      <c r="L30" s="13">
        <f t="shared" si="2"/>
        <v>63</v>
      </c>
      <c r="M30" s="13">
        <f t="shared" si="3"/>
        <v>12.600000000000001</v>
      </c>
      <c r="N30" s="15">
        <f t="shared" si="4"/>
        <v>19</v>
      </c>
      <c r="O30" s="20">
        <v>79</v>
      </c>
      <c r="P30" s="13">
        <f t="shared" si="0"/>
        <v>55.3</v>
      </c>
      <c r="Q30" s="19">
        <f t="shared" si="5"/>
        <v>18</v>
      </c>
      <c r="R30" s="13">
        <v>0</v>
      </c>
      <c r="S30" s="13">
        <v>0</v>
      </c>
      <c r="T30" s="13">
        <v>0</v>
      </c>
      <c r="U30" s="13">
        <f t="shared" si="6"/>
        <v>0</v>
      </c>
      <c r="V30" s="13">
        <f t="shared" si="7"/>
        <v>0</v>
      </c>
      <c r="W30" s="19">
        <f t="shared" si="8"/>
        <v>1</v>
      </c>
      <c r="X30" s="20">
        <f t="shared" si="1"/>
        <v>67.900000000000006</v>
      </c>
      <c r="Y30" s="19">
        <f t="shared" si="9"/>
        <v>23</v>
      </c>
      <c r="Z30" s="15">
        <v>23</v>
      </c>
    </row>
    <row r="31" spans="1:26" ht="14.1" customHeight="1">
      <c r="A31" s="36" t="s">
        <v>79</v>
      </c>
      <c r="B31" s="36" t="s">
        <v>412</v>
      </c>
      <c r="C31" s="12">
        <v>50</v>
      </c>
      <c r="D31" s="13">
        <v>0</v>
      </c>
      <c r="E31" s="13">
        <v>6</v>
      </c>
      <c r="F31" s="13">
        <v>0</v>
      </c>
      <c r="G31" s="13">
        <v>0</v>
      </c>
      <c r="H31" s="13">
        <v>20</v>
      </c>
      <c r="I31" s="13">
        <v>0</v>
      </c>
      <c r="J31" s="13">
        <v>0</v>
      </c>
      <c r="K31" s="13">
        <v>0</v>
      </c>
      <c r="L31" s="13">
        <f t="shared" si="2"/>
        <v>76</v>
      </c>
      <c r="M31" s="13">
        <f t="shared" si="3"/>
        <v>15.200000000000001</v>
      </c>
      <c r="N31" s="15">
        <f t="shared" si="4"/>
        <v>2</v>
      </c>
      <c r="O31" s="20">
        <v>84</v>
      </c>
      <c r="P31" s="13">
        <f t="shared" si="0"/>
        <v>58.8</v>
      </c>
      <c r="Q31" s="19">
        <f t="shared" si="5"/>
        <v>4</v>
      </c>
      <c r="R31" s="13">
        <v>0</v>
      </c>
      <c r="S31" s="13">
        <v>0</v>
      </c>
      <c r="T31" s="13">
        <v>0</v>
      </c>
      <c r="U31" s="13">
        <f t="shared" si="6"/>
        <v>0</v>
      </c>
      <c r="V31" s="13">
        <f t="shared" si="7"/>
        <v>0</v>
      </c>
      <c r="W31" s="19">
        <f t="shared" si="8"/>
        <v>1</v>
      </c>
      <c r="X31" s="20">
        <f t="shared" si="1"/>
        <v>74</v>
      </c>
      <c r="Y31" s="19">
        <f t="shared" si="9"/>
        <v>2</v>
      </c>
      <c r="Z31" s="15">
        <v>2</v>
      </c>
    </row>
    <row r="32" spans="1:26" ht="14.1" customHeight="1">
      <c r="A32" s="36" t="s">
        <v>80</v>
      </c>
      <c r="B32" s="36" t="s">
        <v>81</v>
      </c>
      <c r="C32" s="12">
        <v>45</v>
      </c>
      <c r="D32" s="13">
        <v>0</v>
      </c>
      <c r="E32" s="13">
        <v>0</v>
      </c>
      <c r="F32" s="13">
        <v>0</v>
      </c>
      <c r="G32" s="13">
        <v>0</v>
      </c>
      <c r="H32" s="13">
        <v>18</v>
      </c>
      <c r="I32" s="13">
        <v>0</v>
      </c>
      <c r="J32" s="13">
        <v>0</v>
      </c>
      <c r="K32" s="13">
        <v>0</v>
      </c>
      <c r="L32" s="13">
        <f t="shared" si="2"/>
        <v>63</v>
      </c>
      <c r="M32" s="13">
        <f t="shared" si="3"/>
        <v>12.600000000000001</v>
      </c>
      <c r="N32" s="15">
        <f t="shared" si="4"/>
        <v>19</v>
      </c>
      <c r="O32" s="20">
        <v>72.44</v>
      </c>
      <c r="P32" s="13">
        <f t="shared" si="0"/>
        <v>50.707999999999998</v>
      </c>
      <c r="Q32" s="19">
        <f t="shared" si="5"/>
        <v>30</v>
      </c>
      <c r="R32" s="13">
        <v>0</v>
      </c>
      <c r="S32" s="13">
        <v>0</v>
      </c>
      <c r="T32" s="13">
        <v>0</v>
      </c>
      <c r="U32" s="13">
        <f t="shared" si="6"/>
        <v>0</v>
      </c>
      <c r="V32" s="13">
        <f t="shared" si="7"/>
        <v>0</v>
      </c>
      <c r="W32" s="19">
        <f t="shared" si="8"/>
        <v>1</v>
      </c>
      <c r="X32" s="20">
        <f t="shared" si="1"/>
        <v>63.308</v>
      </c>
      <c r="Y32" s="19">
        <f t="shared" si="9"/>
        <v>31</v>
      </c>
      <c r="Z32" s="15">
        <v>31</v>
      </c>
    </row>
    <row r="33" spans="1:26" ht="14.1" customHeight="1">
      <c r="A33" s="36" t="s">
        <v>82</v>
      </c>
      <c r="B33" s="36" t="s">
        <v>83</v>
      </c>
      <c r="C33" s="12">
        <v>50</v>
      </c>
      <c r="D33" s="13">
        <v>0</v>
      </c>
      <c r="E33" s="13">
        <v>6</v>
      </c>
      <c r="F33" s="13">
        <v>0</v>
      </c>
      <c r="G33" s="13">
        <v>0</v>
      </c>
      <c r="H33" s="13">
        <v>18</v>
      </c>
      <c r="I33" s="13">
        <v>0</v>
      </c>
      <c r="J33" s="13">
        <v>0</v>
      </c>
      <c r="K33" s="13">
        <v>0</v>
      </c>
      <c r="L33" s="13">
        <f t="shared" si="2"/>
        <v>74</v>
      </c>
      <c r="M33" s="13">
        <f t="shared" si="3"/>
        <v>14.8</v>
      </c>
      <c r="N33" s="15">
        <f t="shared" si="4"/>
        <v>3</v>
      </c>
      <c r="O33" s="20">
        <v>77.5</v>
      </c>
      <c r="P33" s="13">
        <f t="shared" si="0"/>
        <v>54.25</v>
      </c>
      <c r="Q33" s="19">
        <f t="shared" si="5"/>
        <v>25</v>
      </c>
      <c r="R33" s="13">
        <v>0</v>
      </c>
      <c r="S33" s="13">
        <v>0</v>
      </c>
      <c r="T33" s="13">
        <v>0</v>
      </c>
      <c r="U33" s="13">
        <f t="shared" si="6"/>
        <v>0</v>
      </c>
      <c r="V33" s="13">
        <f t="shared" si="7"/>
        <v>0</v>
      </c>
      <c r="W33" s="19">
        <f t="shared" si="8"/>
        <v>1</v>
      </c>
      <c r="X33" s="20">
        <f t="shared" si="1"/>
        <v>69.05</v>
      </c>
      <c r="Y33" s="19">
        <f t="shared" si="9"/>
        <v>15</v>
      </c>
      <c r="Z33" s="15">
        <v>15</v>
      </c>
    </row>
    <row r="34" spans="1:26" ht="14.1" customHeight="1">
      <c r="A34" s="36" t="s">
        <v>84</v>
      </c>
      <c r="B34" s="36" t="s">
        <v>85</v>
      </c>
      <c r="C34" s="12">
        <v>45</v>
      </c>
      <c r="D34" s="13">
        <v>0</v>
      </c>
      <c r="E34" s="13">
        <v>0</v>
      </c>
      <c r="F34" s="13">
        <v>0</v>
      </c>
      <c r="G34" s="13">
        <v>0</v>
      </c>
      <c r="H34" s="13">
        <v>18</v>
      </c>
      <c r="I34" s="13">
        <v>0</v>
      </c>
      <c r="J34" s="13">
        <v>0</v>
      </c>
      <c r="K34" s="13">
        <v>0</v>
      </c>
      <c r="L34" s="13">
        <f t="shared" si="2"/>
        <v>63</v>
      </c>
      <c r="M34" s="13">
        <f t="shared" si="3"/>
        <v>12.600000000000001</v>
      </c>
      <c r="N34" s="15">
        <f t="shared" si="4"/>
        <v>19</v>
      </c>
      <c r="O34" s="20">
        <v>76.900000000000006</v>
      </c>
      <c r="P34" s="13">
        <f t="shared" si="0"/>
        <v>53.83</v>
      </c>
      <c r="Q34" s="19">
        <f t="shared" si="5"/>
        <v>26</v>
      </c>
      <c r="R34" s="13">
        <v>0</v>
      </c>
      <c r="S34" s="13">
        <v>0</v>
      </c>
      <c r="T34" s="13">
        <v>0</v>
      </c>
      <c r="U34" s="13">
        <f t="shared" si="6"/>
        <v>0</v>
      </c>
      <c r="V34" s="13">
        <f t="shared" si="7"/>
        <v>0</v>
      </c>
      <c r="W34" s="19">
        <f t="shared" si="8"/>
        <v>1</v>
      </c>
      <c r="X34" s="20">
        <f t="shared" si="1"/>
        <v>66.430000000000007</v>
      </c>
      <c r="Y34" s="19">
        <f t="shared" si="9"/>
        <v>26</v>
      </c>
      <c r="Z34" s="15">
        <v>26</v>
      </c>
    </row>
    <row r="35" spans="1:26" ht="14.1" customHeight="1">
      <c r="A35" s="36" t="s">
        <v>86</v>
      </c>
      <c r="B35" s="36" t="s">
        <v>87</v>
      </c>
      <c r="C35" s="12">
        <v>45</v>
      </c>
      <c r="D35" s="13">
        <v>0</v>
      </c>
      <c r="E35" s="13">
        <v>0</v>
      </c>
      <c r="F35" s="13">
        <v>0</v>
      </c>
      <c r="G35" s="13">
        <v>0</v>
      </c>
      <c r="H35" s="13">
        <v>18</v>
      </c>
      <c r="I35" s="13">
        <v>0</v>
      </c>
      <c r="J35" s="13">
        <v>0</v>
      </c>
      <c r="K35" s="13">
        <v>0</v>
      </c>
      <c r="L35" s="13">
        <f t="shared" si="2"/>
        <v>63</v>
      </c>
      <c r="M35" s="13">
        <f t="shared" si="3"/>
        <v>12.600000000000001</v>
      </c>
      <c r="N35" s="15">
        <f t="shared" si="4"/>
        <v>19</v>
      </c>
      <c r="O35" s="20">
        <v>78.400000000000006</v>
      </c>
      <c r="P35" s="13">
        <f t="shared" si="0"/>
        <v>54.88</v>
      </c>
      <c r="Q35" s="19">
        <f t="shared" si="5"/>
        <v>21</v>
      </c>
      <c r="R35" s="13">
        <v>0</v>
      </c>
      <c r="S35" s="13">
        <v>0</v>
      </c>
      <c r="T35" s="13">
        <v>0</v>
      </c>
      <c r="U35" s="13">
        <f t="shared" si="6"/>
        <v>0</v>
      </c>
      <c r="V35" s="13">
        <f t="shared" si="7"/>
        <v>0</v>
      </c>
      <c r="W35" s="19">
        <f t="shared" si="8"/>
        <v>1</v>
      </c>
      <c r="X35" s="20">
        <f t="shared" si="1"/>
        <v>67.48</v>
      </c>
      <c r="Y35" s="19">
        <f t="shared" si="9"/>
        <v>25</v>
      </c>
      <c r="Z35" s="15">
        <v>25</v>
      </c>
    </row>
    <row r="36" spans="1:26" ht="14.1" customHeight="1">
      <c r="A36" s="60" t="s">
        <v>88</v>
      </c>
      <c r="B36" s="60" t="s">
        <v>89</v>
      </c>
      <c r="C36" s="61">
        <v>45</v>
      </c>
      <c r="D36" s="62">
        <v>0</v>
      </c>
      <c r="E36" s="62">
        <v>0</v>
      </c>
      <c r="F36" s="62">
        <v>0</v>
      </c>
      <c r="G36" s="62">
        <v>0</v>
      </c>
      <c r="H36" s="62">
        <v>18</v>
      </c>
      <c r="I36" s="62">
        <v>0</v>
      </c>
      <c r="J36" s="62">
        <v>0</v>
      </c>
      <c r="K36" s="62">
        <v>0</v>
      </c>
      <c r="L36" s="62">
        <f t="shared" si="2"/>
        <v>63</v>
      </c>
      <c r="M36" s="62">
        <f t="shared" si="3"/>
        <v>12.600000000000001</v>
      </c>
      <c r="N36" s="63">
        <f t="shared" si="4"/>
        <v>19</v>
      </c>
      <c r="O36" s="64">
        <v>81.400000000000006</v>
      </c>
      <c r="P36" s="62">
        <f t="shared" si="0"/>
        <v>56.98</v>
      </c>
      <c r="Q36" s="65">
        <f t="shared" si="5"/>
        <v>11</v>
      </c>
      <c r="R36" s="62">
        <v>0</v>
      </c>
      <c r="S36" s="62">
        <v>0</v>
      </c>
      <c r="T36" s="62">
        <v>0</v>
      </c>
      <c r="U36" s="62">
        <f t="shared" si="6"/>
        <v>0</v>
      </c>
      <c r="V36" s="62">
        <f t="shared" si="7"/>
        <v>0</v>
      </c>
      <c r="W36" s="65">
        <f t="shared" si="8"/>
        <v>1</v>
      </c>
      <c r="X36" s="64">
        <f t="shared" si="1"/>
        <v>69.58</v>
      </c>
      <c r="Y36" s="65">
        <f t="shared" si="9"/>
        <v>13</v>
      </c>
      <c r="Z36" s="63">
        <v>13</v>
      </c>
    </row>
    <row r="37" spans="1:26" ht="14.1" customHeight="1">
      <c r="A37" s="36" t="s">
        <v>90</v>
      </c>
      <c r="B37" s="36" t="s">
        <v>91</v>
      </c>
      <c r="C37" s="12">
        <v>50</v>
      </c>
      <c r="D37" s="7">
        <v>0</v>
      </c>
      <c r="E37" s="7">
        <v>0</v>
      </c>
      <c r="F37" s="7">
        <v>0</v>
      </c>
      <c r="G37" s="7">
        <v>0</v>
      </c>
      <c r="H37" s="7">
        <v>18</v>
      </c>
      <c r="I37" s="7">
        <v>0</v>
      </c>
      <c r="J37" s="7">
        <v>0</v>
      </c>
      <c r="K37" s="7">
        <v>0</v>
      </c>
      <c r="L37" s="7">
        <f t="shared" si="2"/>
        <v>68</v>
      </c>
      <c r="M37" s="7">
        <f t="shared" si="3"/>
        <v>13.600000000000001</v>
      </c>
      <c r="N37" s="66">
        <f t="shared" si="4"/>
        <v>7</v>
      </c>
      <c r="O37" s="9">
        <v>77.8</v>
      </c>
      <c r="P37" s="7">
        <f t="shared" si="0"/>
        <v>54.459999999999994</v>
      </c>
      <c r="Q37" s="10">
        <f t="shared" si="5"/>
        <v>24</v>
      </c>
      <c r="R37" s="7">
        <v>0</v>
      </c>
      <c r="S37" s="7">
        <v>0</v>
      </c>
      <c r="T37" s="7">
        <v>0</v>
      </c>
      <c r="U37" s="7">
        <f t="shared" si="6"/>
        <v>0</v>
      </c>
      <c r="V37" s="7">
        <f t="shared" si="7"/>
        <v>0</v>
      </c>
      <c r="W37" s="10">
        <f t="shared" si="8"/>
        <v>1</v>
      </c>
      <c r="X37" s="9">
        <f t="shared" si="1"/>
        <v>68.06</v>
      </c>
      <c r="Y37" s="10">
        <f t="shared" si="9"/>
        <v>21</v>
      </c>
      <c r="Z37" s="66">
        <v>21</v>
      </c>
    </row>
    <row r="38" spans="1:26" ht="14.1" customHeight="1">
      <c r="A38" s="36" t="s">
        <v>92</v>
      </c>
      <c r="B38" s="36" t="s">
        <v>93</v>
      </c>
      <c r="C38" s="12">
        <v>50</v>
      </c>
      <c r="D38" s="7">
        <v>0</v>
      </c>
      <c r="E38" s="7">
        <v>0</v>
      </c>
      <c r="F38" s="7">
        <v>0</v>
      </c>
      <c r="G38" s="7">
        <v>0</v>
      </c>
      <c r="H38" s="7">
        <v>18</v>
      </c>
      <c r="I38" s="7">
        <v>0</v>
      </c>
      <c r="J38" s="7">
        <v>0</v>
      </c>
      <c r="K38" s="7">
        <v>0</v>
      </c>
      <c r="L38" s="7">
        <f t="shared" si="2"/>
        <v>68</v>
      </c>
      <c r="M38" s="7">
        <f t="shared" ref="M38" si="10">L38*0.2</f>
        <v>13.600000000000001</v>
      </c>
      <c r="N38" s="66">
        <f t="shared" si="4"/>
        <v>7</v>
      </c>
      <c r="O38" s="9">
        <v>78.2</v>
      </c>
      <c r="P38" s="7">
        <f t="shared" si="0"/>
        <v>54.74</v>
      </c>
      <c r="Q38" s="10">
        <f t="shared" si="5"/>
        <v>23</v>
      </c>
      <c r="R38" s="7">
        <v>0</v>
      </c>
      <c r="S38" s="7">
        <v>0</v>
      </c>
      <c r="T38" s="7">
        <v>0</v>
      </c>
      <c r="U38" s="7">
        <f t="shared" ref="U38" si="11">SUM(R38:T38)</f>
        <v>0</v>
      </c>
      <c r="V38" s="7">
        <f t="shared" ref="V38" si="12">U38*0.1</f>
        <v>0</v>
      </c>
      <c r="W38" s="10">
        <f t="shared" si="8"/>
        <v>1</v>
      </c>
      <c r="X38" s="9">
        <f t="shared" ref="X38" si="13">(M38+P38+V38)</f>
        <v>68.34</v>
      </c>
      <c r="Y38" s="10">
        <f t="shared" si="9"/>
        <v>19</v>
      </c>
      <c r="Z38" s="66">
        <v>19</v>
      </c>
    </row>
    <row r="39" spans="1:26" ht="14.25">
      <c r="A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21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4.25">
      <c r="A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21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14.25">
      <c r="A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21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4.25">
      <c r="A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21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14.25">
      <c r="A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21"/>
      <c r="R43" s="92"/>
      <c r="S43" s="92"/>
      <c r="T43" s="92"/>
      <c r="U43" s="92"/>
      <c r="V43" s="92"/>
      <c r="W43" s="92"/>
      <c r="X43" s="92"/>
      <c r="Y43" s="92"/>
      <c r="Z43" s="92"/>
    </row>
    <row r="44" spans="1:26" ht="14.25">
      <c r="A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21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14.25">
      <c r="A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21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14.25">
      <c r="A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21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4.25">
      <c r="A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21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14.25">
      <c r="A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21"/>
      <c r="R48" s="92"/>
      <c r="S48" s="92"/>
      <c r="T48" s="92"/>
      <c r="U48" s="92"/>
      <c r="V48" s="92"/>
      <c r="W48" s="92"/>
      <c r="X48" s="92"/>
      <c r="Y48" s="92"/>
      <c r="Z48" s="92"/>
    </row>
    <row r="49" spans="1:26" ht="14.25">
      <c r="A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21"/>
      <c r="R49" s="92"/>
      <c r="S49" s="92"/>
      <c r="T49" s="92"/>
      <c r="U49" s="92"/>
      <c r="V49" s="92"/>
      <c r="W49" s="92"/>
      <c r="X49" s="92"/>
      <c r="Y49" s="92"/>
      <c r="Z49" s="92"/>
    </row>
    <row r="50" spans="1:26" ht="14.25">
      <c r="A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21"/>
      <c r="R50" s="92"/>
      <c r="S50" s="92"/>
      <c r="T50" s="92"/>
      <c r="U50" s="92"/>
      <c r="V50" s="92"/>
      <c r="W50" s="92"/>
      <c r="X50" s="92"/>
      <c r="Y50" s="92"/>
      <c r="Z50" s="92"/>
    </row>
    <row r="51" spans="1:26" ht="14.25">
      <c r="A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21"/>
      <c r="R51" s="92"/>
      <c r="S51" s="92"/>
      <c r="T51" s="92"/>
      <c r="U51" s="92"/>
      <c r="V51" s="92"/>
      <c r="W51" s="92"/>
      <c r="X51" s="92"/>
      <c r="Y51" s="92"/>
      <c r="Z51" s="92"/>
    </row>
    <row r="52" spans="1:26" ht="14.25">
      <c r="A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21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14.25">
      <c r="A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21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14.25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21"/>
      <c r="R54" s="92"/>
      <c r="S54" s="92"/>
      <c r="T54" s="92"/>
      <c r="U54" s="92"/>
      <c r="V54" s="92"/>
      <c r="W54" s="92"/>
      <c r="X54" s="92"/>
      <c r="Y54" s="92"/>
      <c r="Z54" s="92"/>
    </row>
    <row r="55" spans="1:26" ht="14.25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21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14.25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21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14.2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14.25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ht="14.25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ht="14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ht="14.25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ht="14.25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ht="14.25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ht="14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ht="14.25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ht="14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ht="14.2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ht="14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ht="14.2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ht="14.25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ht="14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ht="14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ht="14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ht="14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ht="14.2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ht="14.25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ht="14.2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ht="14.2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ht="14.2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14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4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14.2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14.2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ht="14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ht="14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ht="14.2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ht="14.25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ht="14.25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ht="14.25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ht="14.25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ht="14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ht="14.25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ht="14.25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ht="14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ht="14.25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ht="14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ht="14.25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14.25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ht="14.25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ht="14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ht="14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ht="14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ht="14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ht="14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ht="14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ht="14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ht="14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ht="14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ht="14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ht="14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ht="14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ht="14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ht="14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ht="14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ht="14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ht="14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ht="14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ht="14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ht="14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ht="14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ht="14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ht="14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ht="14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ht="14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ht="14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ht="14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ht="14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ht="14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ht="14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ht="14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ht="14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ht="14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ht="14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ht="14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ht="14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ht="14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ht="14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ht="14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ht="14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ht="14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ht="14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ht="14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ht="14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ht="14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ht="14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ht="14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ht="14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ht="14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ht="14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ht="14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ht="14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ht="14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ht="14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ht="14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ht="14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ht="14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ht="14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ht="14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ht="14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ht="14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ht="14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ht="14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ht="14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ht="14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ht="14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ht="14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ht="14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</sheetData>
  <mergeCells count="25">
    <mergeCell ref="N6:N7"/>
    <mergeCell ref="V6:V7"/>
    <mergeCell ref="W6:W7"/>
    <mergeCell ref="C4:N4"/>
    <mergeCell ref="O5:P5"/>
    <mergeCell ref="O4:Q4"/>
    <mergeCell ref="R5:W5"/>
    <mergeCell ref="R4:W4"/>
    <mergeCell ref="C5:N5"/>
    <mergeCell ref="X4:X7"/>
    <mergeCell ref="Y4:Y7"/>
    <mergeCell ref="Z4:Z7"/>
    <mergeCell ref="A1:Z1"/>
    <mergeCell ref="A2:Z2"/>
    <mergeCell ref="L6:L7"/>
    <mergeCell ref="M6:M7"/>
    <mergeCell ref="O6:O7"/>
    <mergeCell ref="P6:P7"/>
    <mergeCell ref="Q6:Q7"/>
    <mergeCell ref="U6:U7"/>
    <mergeCell ref="R3:T3"/>
    <mergeCell ref="B4:B7"/>
    <mergeCell ref="A4:A7"/>
    <mergeCell ref="D6:G6"/>
    <mergeCell ref="I6:K6"/>
  </mergeCells>
  <phoneticPr fontId="18" type="noConversion"/>
  <conditionalFormatting sqref="B8:B37">
    <cfRule type="duplicateValues" dxfId="10" priority="2"/>
  </conditionalFormatting>
  <printOptions horizontalCentered="1"/>
  <pageMargins left="0.23622047244094499" right="3.9370078740157501E-2" top="0.35433070866141703" bottom="0.55118110236220497" header="0.31496062992126" footer="0.31496062992126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AB30" sqref="AB30"/>
    </sheetView>
  </sheetViews>
  <sheetFormatPr defaultRowHeight="13.5"/>
  <cols>
    <col min="1" max="1" width="8" style="1" customWidth="1"/>
    <col min="2" max="2" width="6.125" style="1" customWidth="1"/>
    <col min="3" max="3" width="7.625" style="1" customWidth="1"/>
    <col min="4" max="4" width="6.125" style="1" customWidth="1"/>
    <col min="5" max="5" width="6.5" style="1" customWidth="1"/>
    <col min="6" max="6" width="6.375" style="1" customWidth="1"/>
    <col min="7" max="7" width="5.875" style="1" customWidth="1"/>
    <col min="8" max="8" width="6.375" style="1" customWidth="1"/>
    <col min="9" max="9" width="5.125" style="1" customWidth="1"/>
    <col min="10" max="10" width="6.75" style="1" customWidth="1"/>
    <col min="11" max="11" width="5.5" style="1" customWidth="1"/>
    <col min="12" max="12" width="6.125" style="1" customWidth="1"/>
    <col min="13" max="13" width="7.75" style="1" customWidth="1"/>
    <col min="14" max="14" width="5" style="1" customWidth="1"/>
    <col min="15" max="15" width="6.125" style="1" customWidth="1"/>
    <col min="16" max="16" width="9" style="1"/>
    <col min="17" max="17" width="4.625" style="1" customWidth="1"/>
    <col min="18" max="18" width="6.625" style="1" customWidth="1"/>
    <col min="19" max="19" width="6.75" style="1" customWidth="1"/>
    <col min="20" max="20" width="7.125" style="1" customWidth="1"/>
    <col min="21" max="21" width="5.125" style="1" customWidth="1"/>
    <col min="22" max="22" width="7" style="1" customWidth="1"/>
    <col min="23" max="23" width="4.375" style="1" customWidth="1"/>
    <col min="24" max="24" width="6.5" style="1" customWidth="1"/>
    <col min="25" max="25" width="4.25" style="1" customWidth="1"/>
    <col min="26" max="26" width="3.625" style="1" customWidth="1"/>
    <col min="27" max="16384" width="9" style="1"/>
  </cols>
  <sheetData>
    <row r="1" spans="1:26" ht="25.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14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ht="22.5">
      <c r="A3" s="139" t="s">
        <v>300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40">
        <v>44630</v>
      </c>
      <c r="S3" s="141"/>
      <c r="T3" s="141"/>
      <c r="U3" s="141"/>
      <c r="V3" s="141"/>
      <c r="W3" s="141"/>
      <c r="X3" s="141"/>
      <c r="Y3" s="141"/>
      <c r="Z3" s="141"/>
    </row>
    <row r="4" spans="1:26" ht="20.25">
      <c r="A4" s="142" t="s">
        <v>3</v>
      </c>
      <c r="B4" s="134" t="s">
        <v>4</v>
      </c>
      <c r="C4" s="143" t="s">
        <v>5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3" t="s">
        <v>6</v>
      </c>
      <c r="P4" s="144"/>
      <c r="Q4" s="144"/>
      <c r="R4" s="145" t="s">
        <v>7</v>
      </c>
      <c r="S4" s="146"/>
      <c r="T4" s="146"/>
      <c r="U4" s="146"/>
      <c r="V4" s="146"/>
      <c r="W4" s="146"/>
      <c r="X4" s="133" t="s">
        <v>8</v>
      </c>
      <c r="Y4" s="133" t="s">
        <v>9</v>
      </c>
      <c r="Z4" s="133" t="s">
        <v>10</v>
      </c>
    </row>
    <row r="5" spans="1:26" ht="20.25">
      <c r="A5" s="142"/>
      <c r="B5" s="134"/>
      <c r="C5" s="145" t="s">
        <v>11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8" t="s">
        <v>12</v>
      </c>
      <c r="P5" s="148"/>
      <c r="Q5" s="148"/>
      <c r="R5" s="149" t="s">
        <v>13</v>
      </c>
      <c r="S5" s="148"/>
      <c r="T5" s="148"/>
      <c r="U5" s="148"/>
      <c r="V5" s="148"/>
      <c r="W5" s="148"/>
      <c r="X5" s="133"/>
      <c r="Y5" s="133"/>
      <c r="Z5" s="133"/>
    </row>
    <row r="6" spans="1:26" ht="15.75">
      <c r="A6" s="142"/>
      <c r="B6" s="134"/>
      <c r="C6" s="84" t="s">
        <v>14</v>
      </c>
      <c r="D6" s="132" t="s">
        <v>15</v>
      </c>
      <c r="E6" s="132"/>
      <c r="F6" s="132"/>
      <c r="G6" s="132"/>
      <c r="H6" s="84" t="s">
        <v>16</v>
      </c>
      <c r="I6" s="132" t="s">
        <v>17</v>
      </c>
      <c r="J6" s="132"/>
      <c r="K6" s="132"/>
      <c r="L6" s="132" t="s">
        <v>18</v>
      </c>
      <c r="M6" s="132" t="s">
        <v>19</v>
      </c>
      <c r="N6" s="133" t="s">
        <v>20</v>
      </c>
      <c r="O6" s="132" t="s">
        <v>21</v>
      </c>
      <c r="P6" s="132" t="s">
        <v>22</v>
      </c>
      <c r="Q6" s="133" t="s">
        <v>20</v>
      </c>
      <c r="R6" s="85" t="s">
        <v>23</v>
      </c>
      <c r="S6" s="85" t="s">
        <v>24</v>
      </c>
      <c r="T6" s="85" t="s">
        <v>25</v>
      </c>
      <c r="U6" s="134" t="s">
        <v>26</v>
      </c>
      <c r="V6" s="134" t="s">
        <v>27</v>
      </c>
      <c r="W6" s="133" t="s">
        <v>20</v>
      </c>
      <c r="X6" s="133"/>
      <c r="Y6" s="133"/>
      <c r="Z6" s="133"/>
    </row>
    <row r="7" spans="1:26" ht="28.5">
      <c r="A7" s="142"/>
      <c r="B7" s="134"/>
      <c r="C7" s="86" t="s">
        <v>28</v>
      </c>
      <c r="D7" s="86" t="s">
        <v>29</v>
      </c>
      <c r="E7" s="86" t="s">
        <v>30</v>
      </c>
      <c r="F7" s="86" t="s">
        <v>31</v>
      </c>
      <c r="G7" s="86" t="s">
        <v>32</v>
      </c>
      <c r="H7" s="86" t="s">
        <v>33</v>
      </c>
      <c r="I7" s="86" t="s">
        <v>34</v>
      </c>
      <c r="J7" s="86" t="s">
        <v>35</v>
      </c>
      <c r="K7" s="86" t="s">
        <v>36</v>
      </c>
      <c r="L7" s="132"/>
      <c r="M7" s="132"/>
      <c r="N7" s="133"/>
      <c r="O7" s="132"/>
      <c r="P7" s="132"/>
      <c r="Q7" s="134"/>
      <c r="R7" s="87" t="s">
        <v>37</v>
      </c>
      <c r="S7" s="87" t="s">
        <v>38</v>
      </c>
      <c r="T7" s="87" t="s">
        <v>39</v>
      </c>
      <c r="U7" s="134"/>
      <c r="V7" s="134"/>
      <c r="W7" s="134"/>
      <c r="X7" s="133"/>
      <c r="Y7" s="133"/>
      <c r="Z7" s="133"/>
    </row>
    <row r="8" spans="1:26">
      <c r="A8" s="88">
        <v>2136101</v>
      </c>
      <c r="B8" s="88" t="s">
        <v>301</v>
      </c>
      <c r="C8" s="7">
        <v>48</v>
      </c>
      <c r="D8" s="7">
        <v>2</v>
      </c>
      <c r="E8" s="7">
        <v>0</v>
      </c>
      <c r="F8" s="7">
        <v>0</v>
      </c>
      <c r="G8" s="7">
        <v>0</v>
      </c>
      <c r="H8" s="7">
        <v>17</v>
      </c>
      <c r="I8" s="7">
        <v>0</v>
      </c>
      <c r="J8" s="7">
        <v>0</v>
      </c>
      <c r="K8" s="7">
        <v>0</v>
      </c>
      <c r="L8" s="7">
        <f>C8+D8+E8+F8+G8+H8-I8-J8-K8</f>
        <v>67</v>
      </c>
      <c r="M8" s="7">
        <f>L8*0.2</f>
        <v>13.4</v>
      </c>
      <c r="N8" s="51">
        <f>RANK(M8,M$8:M$36,0)</f>
        <v>8</v>
      </c>
      <c r="O8" s="7">
        <v>82.5625</v>
      </c>
      <c r="P8" s="7">
        <f>O8*0.7</f>
        <v>57.793749999999996</v>
      </c>
      <c r="Q8" s="10">
        <f>RANK(P8,P$8:P$41,0)</f>
        <v>15</v>
      </c>
      <c r="R8" s="7">
        <v>0</v>
      </c>
      <c r="S8" s="7">
        <v>1</v>
      </c>
      <c r="T8" s="7">
        <v>3</v>
      </c>
      <c r="U8" s="7">
        <f>SUM(R8:T8)</f>
        <v>4</v>
      </c>
      <c r="V8" s="7">
        <f>U8*0.1</f>
        <v>0.4</v>
      </c>
      <c r="W8" s="10">
        <f>RANK(V8,V$8:V$41,0)</f>
        <v>2</v>
      </c>
      <c r="X8" s="9">
        <f>(M8+P8+V8)</f>
        <v>71.59375</v>
      </c>
      <c r="Y8" s="10">
        <f>RANK(X8,X$8:X$44,0)</f>
        <v>12</v>
      </c>
      <c r="Z8" s="51">
        <v>33</v>
      </c>
    </row>
    <row r="9" spans="1:26" s="102" customFormat="1">
      <c r="A9" s="98">
        <v>2136102</v>
      </c>
      <c r="B9" s="98" t="s">
        <v>302</v>
      </c>
      <c r="C9" s="8">
        <v>40</v>
      </c>
      <c r="D9" s="8">
        <v>2</v>
      </c>
      <c r="E9" s="8">
        <v>0</v>
      </c>
      <c r="F9" s="8">
        <v>0</v>
      </c>
      <c r="G9" s="8">
        <v>0</v>
      </c>
      <c r="H9" s="8">
        <v>15</v>
      </c>
      <c r="I9" s="8">
        <v>0</v>
      </c>
      <c r="J9" s="8">
        <v>0</v>
      </c>
      <c r="K9" s="8">
        <v>0</v>
      </c>
      <c r="L9" s="8">
        <f t="shared" ref="L9:L36" si="0">C9+D9+E9+F9+G9+H9-I9-J9-K9</f>
        <v>57</v>
      </c>
      <c r="M9" s="8">
        <f t="shared" ref="M9:M36" si="1">L9*0.2</f>
        <v>11.4</v>
      </c>
      <c r="N9" s="99">
        <f t="shared" ref="N9:N36" si="2">RANK(M9,M$8:M$36,0)</f>
        <v>28</v>
      </c>
      <c r="O9" s="8">
        <v>64.0625</v>
      </c>
      <c r="P9" s="8">
        <f t="shared" ref="P9:P36" si="3">O9*0.7</f>
        <v>44.84375</v>
      </c>
      <c r="Q9" s="100">
        <f t="shared" ref="Q9:Q36" si="4">RANK(P9,P$8:P$41,0)</f>
        <v>27</v>
      </c>
      <c r="R9" s="8">
        <v>0</v>
      </c>
      <c r="S9" s="8">
        <v>0</v>
      </c>
      <c r="T9" s="8">
        <v>0</v>
      </c>
      <c r="U9" s="8">
        <f t="shared" ref="U9:U36" si="5">SUM(R9:T9)</f>
        <v>0</v>
      </c>
      <c r="V9" s="8">
        <f t="shared" ref="V9:V36" si="6">U9*0.1</f>
        <v>0</v>
      </c>
      <c r="W9" s="100">
        <f t="shared" ref="W9:W36" si="7">RANK(V9,V$8:V$41,0)</f>
        <v>10</v>
      </c>
      <c r="X9" s="101">
        <f t="shared" ref="X9:X36" si="8">(M9+P9+V9)</f>
        <v>56.243749999999999</v>
      </c>
      <c r="Y9" s="100">
        <f t="shared" ref="Y9:Y36" si="9">RANK(X9,X$8:X$44,0)</f>
        <v>28</v>
      </c>
      <c r="Z9" s="99">
        <v>59</v>
      </c>
    </row>
    <row r="10" spans="1:26">
      <c r="A10" s="88">
        <v>2136103</v>
      </c>
      <c r="B10" s="88" t="s">
        <v>303</v>
      </c>
      <c r="C10" s="7">
        <v>45.1</v>
      </c>
      <c r="D10" s="7">
        <v>2</v>
      </c>
      <c r="E10" s="7">
        <v>0</v>
      </c>
      <c r="F10" s="7">
        <v>0</v>
      </c>
      <c r="G10" s="7">
        <v>0</v>
      </c>
      <c r="H10" s="7">
        <v>15</v>
      </c>
      <c r="I10" s="7">
        <v>0</v>
      </c>
      <c r="J10" s="7">
        <v>0</v>
      </c>
      <c r="K10" s="7">
        <v>0</v>
      </c>
      <c r="L10" s="7">
        <f t="shared" si="0"/>
        <v>62.1</v>
      </c>
      <c r="M10" s="7">
        <f t="shared" si="1"/>
        <v>12.420000000000002</v>
      </c>
      <c r="N10" s="51">
        <f t="shared" si="2"/>
        <v>20</v>
      </c>
      <c r="O10" s="7">
        <v>84.1875</v>
      </c>
      <c r="P10" s="7">
        <f t="shared" si="3"/>
        <v>58.931249999999999</v>
      </c>
      <c r="Q10" s="10">
        <f t="shared" si="4"/>
        <v>9</v>
      </c>
      <c r="R10" s="7">
        <v>0</v>
      </c>
      <c r="S10" s="7">
        <v>0</v>
      </c>
      <c r="T10" s="7">
        <v>3</v>
      </c>
      <c r="U10" s="7">
        <f t="shared" si="5"/>
        <v>3</v>
      </c>
      <c r="V10" s="7">
        <f t="shared" si="6"/>
        <v>0.30000000000000004</v>
      </c>
      <c r="W10" s="10">
        <f t="shared" si="7"/>
        <v>4</v>
      </c>
      <c r="X10" s="9">
        <f t="shared" si="8"/>
        <v>71.65124999999999</v>
      </c>
      <c r="Y10" s="10">
        <f t="shared" si="9"/>
        <v>11</v>
      </c>
      <c r="Z10" s="51">
        <v>31</v>
      </c>
    </row>
    <row r="11" spans="1:26">
      <c r="A11" s="88">
        <v>2136104</v>
      </c>
      <c r="B11" s="88" t="s">
        <v>454</v>
      </c>
      <c r="C11" s="7">
        <v>47.2</v>
      </c>
      <c r="D11" s="7">
        <v>2</v>
      </c>
      <c r="E11" s="7">
        <v>0</v>
      </c>
      <c r="F11" s="7">
        <v>0</v>
      </c>
      <c r="G11" s="7">
        <v>0</v>
      </c>
      <c r="H11" s="7">
        <v>15</v>
      </c>
      <c r="I11" s="7">
        <v>0</v>
      </c>
      <c r="J11" s="7">
        <v>0</v>
      </c>
      <c r="K11" s="7">
        <v>0</v>
      </c>
      <c r="L11" s="7">
        <f t="shared" si="0"/>
        <v>64.2</v>
      </c>
      <c r="M11" s="7">
        <f t="shared" si="1"/>
        <v>12.840000000000002</v>
      </c>
      <c r="N11" s="51">
        <f t="shared" si="2"/>
        <v>12</v>
      </c>
      <c r="O11" s="7">
        <v>84.4375</v>
      </c>
      <c r="P11" s="7">
        <f t="shared" si="3"/>
        <v>59.106249999999996</v>
      </c>
      <c r="Q11" s="10">
        <f t="shared" si="4"/>
        <v>8</v>
      </c>
      <c r="R11" s="7">
        <v>0</v>
      </c>
      <c r="S11" s="7">
        <v>1</v>
      </c>
      <c r="T11" s="7">
        <v>0</v>
      </c>
      <c r="U11" s="7">
        <f t="shared" si="5"/>
        <v>1</v>
      </c>
      <c r="V11" s="7">
        <f t="shared" si="6"/>
        <v>0.1</v>
      </c>
      <c r="W11" s="10">
        <f t="shared" si="7"/>
        <v>6</v>
      </c>
      <c r="X11" s="9">
        <f t="shared" si="8"/>
        <v>72.046249999999986</v>
      </c>
      <c r="Y11" s="10">
        <f t="shared" si="9"/>
        <v>8</v>
      </c>
      <c r="Z11" s="51">
        <v>27</v>
      </c>
    </row>
    <row r="12" spans="1:26">
      <c r="A12" s="88">
        <v>2136106</v>
      </c>
      <c r="B12" s="88" t="s">
        <v>451</v>
      </c>
      <c r="C12" s="7">
        <v>46.6</v>
      </c>
      <c r="D12" s="7">
        <v>2</v>
      </c>
      <c r="E12" s="7">
        <v>0</v>
      </c>
      <c r="F12" s="7">
        <v>0</v>
      </c>
      <c r="G12" s="7">
        <v>0</v>
      </c>
      <c r="H12" s="7">
        <v>15</v>
      </c>
      <c r="I12" s="7">
        <v>0</v>
      </c>
      <c r="J12" s="7">
        <v>0</v>
      </c>
      <c r="K12" s="7">
        <v>0</v>
      </c>
      <c r="L12" s="7">
        <f t="shared" si="0"/>
        <v>63.6</v>
      </c>
      <c r="M12" s="7">
        <f t="shared" si="1"/>
        <v>12.72</v>
      </c>
      <c r="N12" s="51">
        <f t="shared" si="2"/>
        <v>15</v>
      </c>
      <c r="O12" s="7">
        <v>85.75</v>
      </c>
      <c r="P12" s="7">
        <f t="shared" si="3"/>
        <v>60.024999999999999</v>
      </c>
      <c r="Q12" s="10">
        <f t="shared" si="4"/>
        <v>3</v>
      </c>
      <c r="R12" s="7">
        <v>0</v>
      </c>
      <c r="S12" s="7">
        <v>0</v>
      </c>
      <c r="T12" s="7">
        <v>4</v>
      </c>
      <c r="U12" s="7">
        <f t="shared" si="5"/>
        <v>4</v>
      </c>
      <c r="V12" s="7">
        <f t="shared" si="6"/>
        <v>0.4</v>
      </c>
      <c r="W12" s="10">
        <f t="shared" si="7"/>
        <v>2</v>
      </c>
      <c r="X12" s="9">
        <f t="shared" si="8"/>
        <v>73.14500000000001</v>
      </c>
      <c r="Y12" s="10">
        <f t="shared" si="9"/>
        <v>4</v>
      </c>
      <c r="Z12" s="51">
        <v>16</v>
      </c>
    </row>
    <row r="13" spans="1:26">
      <c r="A13" s="88">
        <v>2136107</v>
      </c>
      <c r="B13" s="88" t="s">
        <v>306</v>
      </c>
      <c r="C13" s="7">
        <v>45.5</v>
      </c>
      <c r="D13" s="7">
        <v>2</v>
      </c>
      <c r="E13" s="7">
        <v>0</v>
      </c>
      <c r="F13" s="7">
        <v>0</v>
      </c>
      <c r="G13" s="7">
        <v>0</v>
      </c>
      <c r="H13" s="7">
        <v>15</v>
      </c>
      <c r="I13" s="7">
        <v>0</v>
      </c>
      <c r="J13" s="7">
        <v>0</v>
      </c>
      <c r="K13" s="7">
        <v>0</v>
      </c>
      <c r="L13" s="7">
        <f t="shared" si="0"/>
        <v>62.5</v>
      </c>
      <c r="M13" s="7">
        <f t="shared" si="1"/>
        <v>12.5</v>
      </c>
      <c r="N13" s="51">
        <f t="shared" si="2"/>
        <v>19</v>
      </c>
      <c r="O13" s="7">
        <v>82.4375</v>
      </c>
      <c r="P13" s="7">
        <f t="shared" si="3"/>
        <v>57.706249999999997</v>
      </c>
      <c r="Q13" s="10">
        <f t="shared" si="4"/>
        <v>16</v>
      </c>
      <c r="R13" s="7">
        <v>0</v>
      </c>
      <c r="S13" s="7">
        <v>0</v>
      </c>
      <c r="T13" s="7">
        <v>3</v>
      </c>
      <c r="U13" s="7">
        <f t="shared" si="5"/>
        <v>3</v>
      </c>
      <c r="V13" s="7">
        <f t="shared" si="6"/>
        <v>0.30000000000000004</v>
      </c>
      <c r="W13" s="10">
        <f t="shared" si="7"/>
        <v>4</v>
      </c>
      <c r="X13" s="9">
        <f t="shared" si="8"/>
        <v>70.506249999999994</v>
      </c>
      <c r="Y13" s="10">
        <f t="shared" si="9"/>
        <v>15</v>
      </c>
      <c r="Z13" s="51">
        <v>38</v>
      </c>
    </row>
    <row r="14" spans="1:26">
      <c r="A14" s="88">
        <v>2136108</v>
      </c>
      <c r="B14" s="88" t="s">
        <v>455</v>
      </c>
      <c r="C14" s="7">
        <v>46.2</v>
      </c>
      <c r="D14" s="7">
        <v>2</v>
      </c>
      <c r="E14" s="7">
        <v>0</v>
      </c>
      <c r="F14" s="7">
        <v>5</v>
      </c>
      <c r="G14" s="7">
        <v>0</v>
      </c>
      <c r="H14" s="7">
        <v>15</v>
      </c>
      <c r="I14" s="7">
        <v>0</v>
      </c>
      <c r="J14" s="7">
        <v>0</v>
      </c>
      <c r="K14" s="7">
        <v>0</v>
      </c>
      <c r="L14" s="7">
        <f t="shared" si="0"/>
        <v>68.2</v>
      </c>
      <c r="M14" s="7">
        <f t="shared" si="1"/>
        <v>13.64</v>
      </c>
      <c r="N14" s="51">
        <f t="shared" si="2"/>
        <v>6</v>
      </c>
      <c r="O14" s="7">
        <v>83.375</v>
      </c>
      <c r="P14" s="7">
        <f t="shared" si="3"/>
        <v>58.362499999999997</v>
      </c>
      <c r="Q14" s="10">
        <f t="shared" si="4"/>
        <v>12</v>
      </c>
      <c r="R14" s="7">
        <v>0</v>
      </c>
      <c r="S14" s="7">
        <v>0</v>
      </c>
      <c r="T14" s="7">
        <v>0</v>
      </c>
      <c r="U14" s="7">
        <f t="shared" si="5"/>
        <v>0</v>
      </c>
      <c r="V14" s="7">
        <f t="shared" si="6"/>
        <v>0</v>
      </c>
      <c r="W14" s="10">
        <f t="shared" si="7"/>
        <v>10</v>
      </c>
      <c r="X14" s="9">
        <f t="shared" si="8"/>
        <v>72.002499999999998</v>
      </c>
      <c r="Y14" s="10">
        <f t="shared" si="9"/>
        <v>9</v>
      </c>
      <c r="Z14" s="51">
        <v>28</v>
      </c>
    </row>
    <row r="15" spans="1:26" s="102" customFormat="1">
      <c r="A15" s="98">
        <v>2136109</v>
      </c>
      <c r="B15" s="98" t="s">
        <v>308</v>
      </c>
      <c r="C15" s="8">
        <v>46.2</v>
      </c>
      <c r="D15" s="8">
        <v>2</v>
      </c>
      <c r="E15" s="8">
        <v>0</v>
      </c>
      <c r="F15" s="8">
        <v>0</v>
      </c>
      <c r="G15" s="8">
        <v>0</v>
      </c>
      <c r="H15" s="8">
        <v>15</v>
      </c>
      <c r="I15" s="8">
        <v>0</v>
      </c>
      <c r="J15" s="8">
        <v>0</v>
      </c>
      <c r="K15" s="8">
        <v>0</v>
      </c>
      <c r="L15" s="8">
        <f t="shared" si="0"/>
        <v>63.2</v>
      </c>
      <c r="M15" s="8">
        <f t="shared" si="1"/>
        <v>12.64</v>
      </c>
      <c r="N15" s="99">
        <f t="shared" si="2"/>
        <v>17</v>
      </c>
      <c r="O15" s="8">
        <v>63.875</v>
      </c>
      <c r="P15" s="8">
        <f t="shared" si="3"/>
        <v>44.712499999999999</v>
      </c>
      <c r="Q15" s="100">
        <f t="shared" si="4"/>
        <v>28</v>
      </c>
      <c r="R15" s="8">
        <v>0</v>
      </c>
      <c r="S15" s="8">
        <v>6</v>
      </c>
      <c r="T15" s="8">
        <v>0</v>
      </c>
      <c r="U15" s="8">
        <f t="shared" si="5"/>
        <v>6</v>
      </c>
      <c r="V15" s="8">
        <f t="shared" si="6"/>
        <v>0.60000000000000009</v>
      </c>
      <c r="W15" s="100">
        <f t="shared" si="7"/>
        <v>1</v>
      </c>
      <c r="X15" s="101">
        <f t="shared" si="8"/>
        <v>57.952500000000001</v>
      </c>
      <c r="Y15" s="100">
        <f t="shared" si="9"/>
        <v>27</v>
      </c>
      <c r="Z15" s="99">
        <v>58</v>
      </c>
    </row>
    <row r="16" spans="1:26">
      <c r="A16" s="88">
        <v>2136110</v>
      </c>
      <c r="B16" s="88" t="s">
        <v>309</v>
      </c>
      <c r="C16" s="7">
        <v>44.4</v>
      </c>
      <c r="D16" s="7">
        <v>2</v>
      </c>
      <c r="E16" s="7">
        <v>0</v>
      </c>
      <c r="F16" s="7">
        <v>0</v>
      </c>
      <c r="G16" s="7">
        <v>0</v>
      </c>
      <c r="H16" s="7">
        <v>15</v>
      </c>
      <c r="I16" s="7">
        <v>0</v>
      </c>
      <c r="J16" s="7">
        <v>0</v>
      </c>
      <c r="K16" s="7">
        <v>0</v>
      </c>
      <c r="L16" s="7">
        <f t="shared" si="0"/>
        <v>61.4</v>
      </c>
      <c r="M16" s="7">
        <f t="shared" si="1"/>
        <v>12.280000000000001</v>
      </c>
      <c r="N16" s="51">
        <f t="shared" si="2"/>
        <v>23</v>
      </c>
      <c r="O16" s="7">
        <v>83.4375</v>
      </c>
      <c r="P16" s="7">
        <f t="shared" si="3"/>
        <v>58.406249999999993</v>
      </c>
      <c r="Q16" s="10">
        <f t="shared" si="4"/>
        <v>11</v>
      </c>
      <c r="R16" s="7">
        <v>0</v>
      </c>
      <c r="S16" s="7">
        <v>0</v>
      </c>
      <c r="T16" s="7">
        <v>0</v>
      </c>
      <c r="U16" s="7">
        <f t="shared" si="5"/>
        <v>0</v>
      </c>
      <c r="V16" s="7">
        <f t="shared" si="6"/>
        <v>0</v>
      </c>
      <c r="W16" s="10">
        <f t="shared" si="7"/>
        <v>10</v>
      </c>
      <c r="X16" s="9">
        <f t="shared" si="8"/>
        <v>70.686250000000001</v>
      </c>
      <c r="Y16" s="10">
        <f t="shared" si="9"/>
        <v>14</v>
      </c>
      <c r="Z16" s="51">
        <v>36</v>
      </c>
    </row>
    <row r="17" spans="1:26">
      <c r="A17" s="88">
        <v>2136111</v>
      </c>
      <c r="B17" s="88" t="s">
        <v>310</v>
      </c>
      <c r="C17" s="7">
        <v>47.2</v>
      </c>
      <c r="D17" s="7">
        <v>2</v>
      </c>
      <c r="E17" s="7">
        <v>0</v>
      </c>
      <c r="F17" s="7">
        <v>0</v>
      </c>
      <c r="G17" s="7">
        <v>0</v>
      </c>
      <c r="H17" s="7">
        <v>15</v>
      </c>
      <c r="I17" s="7">
        <v>0</v>
      </c>
      <c r="J17" s="7">
        <v>0</v>
      </c>
      <c r="K17" s="7">
        <v>0</v>
      </c>
      <c r="L17" s="7">
        <f t="shared" si="0"/>
        <v>64.2</v>
      </c>
      <c r="M17" s="7">
        <f t="shared" si="1"/>
        <v>12.840000000000002</v>
      </c>
      <c r="N17" s="51">
        <f t="shared" si="2"/>
        <v>12</v>
      </c>
      <c r="O17" s="7">
        <v>78.4375</v>
      </c>
      <c r="P17" s="7">
        <f t="shared" si="3"/>
        <v>54.90625</v>
      </c>
      <c r="Q17" s="10">
        <f t="shared" si="4"/>
        <v>22</v>
      </c>
      <c r="R17" s="7">
        <v>0</v>
      </c>
      <c r="S17" s="7">
        <v>0</v>
      </c>
      <c r="T17" s="7">
        <v>0</v>
      </c>
      <c r="U17" s="7">
        <f t="shared" si="5"/>
        <v>0</v>
      </c>
      <c r="V17" s="7">
        <f t="shared" si="6"/>
        <v>0</v>
      </c>
      <c r="W17" s="10">
        <f t="shared" si="7"/>
        <v>10</v>
      </c>
      <c r="X17" s="9">
        <f t="shared" si="8"/>
        <v>67.746250000000003</v>
      </c>
      <c r="Y17" s="10">
        <f t="shared" si="9"/>
        <v>20</v>
      </c>
      <c r="Z17" s="51">
        <v>47</v>
      </c>
    </row>
    <row r="18" spans="1:26" s="102" customFormat="1">
      <c r="A18" s="98">
        <v>2136113</v>
      </c>
      <c r="B18" s="98" t="s">
        <v>311</v>
      </c>
      <c r="C18" s="8">
        <v>42.8</v>
      </c>
      <c r="D18" s="8">
        <v>2</v>
      </c>
      <c r="E18" s="8">
        <v>0</v>
      </c>
      <c r="F18" s="8">
        <v>5</v>
      </c>
      <c r="G18" s="8">
        <v>0</v>
      </c>
      <c r="H18" s="8">
        <v>15</v>
      </c>
      <c r="I18" s="8">
        <v>0</v>
      </c>
      <c r="J18" s="8">
        <v>0</v>
      </c>
      <c r="K18" s="8">
        <v>0</v>
      </c>
      <c r="L18" s="8">
        <f t="shared" si="0"/>
        <v>64.8</v>
      </c>
      <c r="M18" s="8">
        <f t="shared" si="1"/>
        <v>12.96</v>
      </c>
      <c r="N18" s="99">
        <f t="shared" si="2"/>
        <v>11</v>
      </c>
      <c r="O18" s="8">
        <v>70.3125</v>
      </c>
      <c r="P18" s="8">
        <f t="shared" si="3"/>
        <v>49.21875</v>
      </c>
      <c r="Q18" s="100">
        <f t="shared" si="4"/>
        <v>26</v>
      </c>
      <c r="R18" s="8">
        <v>0</v>
      </c>
      <c r="S18" s="8">
        <v>0</v>
      </c>
      <c r="T18" s="8">
        <v>0</v>
      </c>
      <c r="U18" s="8">
        <f t="shared" si="5"/>
        <v>0</v>
      </c>
      <c r="V18" s="8">
        <f t="shared" si="6"/>
        <v>0</v>
      </c>
      <c r="W18" s="100">
        <f t="shared" si="7"/>
        <v>10</v>
      </c>
      <c r="X18" s="101">
        <f t="shared" si="8"/>
        <v>62.178750000000001</v>
      </c>
      <c r="Y18" s="100">
        <f t="shared" si="9"/>
        <v>26</v>
      </c>
      <c r="Z18" s="99">
        <v>55</v>
      </c>
    </row>
    <row r="19" spans="1:26">
      <c r="A19" s="88">
        <v>2136114</v>
      </c>
      <c r="B19" s="88" t="s">
        <v>312</v>
      </c>
      <c r="C19" s="7">
        <v>46.5</v>
      </c>
      <c r="D19" s="7">
        <v>2</v>
      </c>
      <c r="E19" s="7">
        <v>0</v>
      </c>
      <c r="F19" s="49">
        <v>0</v>
      </c>
      <c r="G19" s="7">
        <v>0</v>
      </c>
      <c r="H19" s="7">
        <v>15</v>
      </c>
      <c r="I19" s="7">
        <v>0</v>
      </c>
      <c r="J19" s="7">
        <v>0</v>
      </c>
      <c r="K19" s="7">
        <v>0</v>
      </c>
      <c r="L19" s="7">
        <f t="shared" si="0"/>
        <v>63.5</v>
      </c>
      <c r="M19" s="7">
        <f t="shared" si="1"/>
        <v>12.700000000000001</v>
      </c>
      <c r="N19" s="51">
        <f t="shared" si="2"/>
        <v>16</v>
      </c>
      <c r="O19" s="49">
        <v>80.25</v>
      </c>
      <c r="P19" s="7">
        <f t="shared" si="3"/>
        <v>56.174999999999997</v>
      </c>
      <c r="Q19" s="10">
        <f t="shared" si="4"/>
        <v>18</v>
      </c>
      <c r="R19" s="7">
        <v>0</v>
      </c>
      <c r="S19" s="7">
        <v>0</v>
      </c>
      <c r="T19" s="7">
        <v>0</v>
      </c>
      <c r="U19" s="7">
        <f t="shared" si="5"/>
        <v>0</v>
      </c>
      <c r="V19" s="7">
        <f t="shared" si="6"/>
        <v>0</v>
      </c>
      <c r="W19" s="10">
        <f t="shared" si="7"/>
        <v>10</v>
      </c>
      <c r="X19" s="9">
        <f t="shared" si="8"/>
        <v>68.875</v>
      </c>
      <c r="Y19" s="10">
        <f t="shared" si="9"/>
        <v>18</v>
      </c>
      <c r="Z19" s="51">
        <v>41</v>
      </c>
    </row>
    <row r="20" spans="1:26">
      <c r="A20" s="88">
        <v>2136115</v>
      </c>
      <c r="B20" s="88" t="s">
        <v>313</v>
      </c>
      <c r="C20" s="7">
        <v>38</v>
      </c>
      <c r="D20" s="7">
        <v>2</v>
      </c>
      <c r="E20" s="7">
        <v>0</v>
      </c>
      <c r="F20" s="49">
        <v>0</v>
      </c>
      <c r="G20" s="7">
        <v>0</v>
      </c>
      <c r="H20" s="7">
        <v>15</v>
      </c>
      <c r="I20" s="7">
        <v>0</v>
      </c>
      <c r="J20" s="7">
        <v>0</v>
      </c>
      <c r="K20" s="7">
        <v>0</v>
      </c>
      <c r="L20" s="7">
        <f t="shared" si="0"/>
        <v>55</v>
      </c>
      <c r="M20" s="7">
        <f t="shared" si="1"/>
        <v>11</v>
      </c>
      <c r="N20" s="51">
        <f t="shared" si="2"/>
        <v>29</v>
      </c>
      <c r="O20" s="7">
        <v>80.5625</v>
      </c>
      <c r="P20" s="7">
        <f t="shared" si="3"/>
        <v>56.393749999999997</v>
      </c>
      <c r="Q20" s="10">
        <f t="shared" si="4"/>
        <v>17</v>
      </c>
      <c r="R20" s="7">
        <v>0</v>
      </c>
      <c r="S20" s="7">
        <v>0</v>
      </c>
      <c r="T20" s="7">
        <v>0</v>
      </c>
      <c r="U20" s="7">
        <f t="shared" si="5"/>
        <v>0</v>
      </c>
      <c r="V20" s="7">
        <f t="shared" si="6"/>
        <v>0</v>
      </c>
      <c r="W20" s="10">
        <f t="shared" si="7"/>
        <v>10</v>
      </c>
      <c r="X20" s="9">
        <f t="shared" si="8"/>
        <v>67.393749999999997</v>
      </c>
      <c r="Y20" s="10">
        <f t="shared" si="9"/>
        <v>22</v>
      </c>
      <c r="Z20" s="51">
        <v>49</v>
      </c>
    </row>
    <row r="21" spans="1:26">
      <c r="A21" s="88">
        <v>2136116</v>
      </c>
      <c r="B21" s="88" t="s">
        <v>314</v>
      </c>
      <c r="C21" s="7">
        <v>46.9</v>
      </c>
      <c r="D21" s="7">
        <v>2</v>
      </c>
      <c r="E21" s="7">
        <v>0</v>
      </c>
      <c r="F21" s="49">
        <v>0</v>
      </c>
      <c r="G21" s="7">
        <v>0</v>
      </c>
      <c r="H21" s="7">
        <v>16</v>
      </c>
      <c r="I21" s="7">
        <v>0</v>
      </c>
      <c r="J21" s="7">
        <v>0</v>
      </c>
      <c r="K21" s="7">
        <v>0</v>
      </c>
      <c r="L21" s="7">
        <f t="shared" si="0"/>
        <v>64.900000000000006</v>
      </c>
      <c r="M21" s="7">
        <f t="shared" si="1"/>
        <v>12.980000000000002</v>
      </c>
      <c r="N21" s="51">
        <f t="shared" si="2"/>
        <v>10</v>
      </c>
      <c r="O21" s="7">
        <v>71.3125</v>
      </c>
      <c r="P21" s="7">
        <f t="shared" si="3"/>
        <v>49.918749999999996</v>
      </c>
      <c r="Q21" s="10">
        <f t="shared" si="4"/>
        <v>25</v>
      </c>
      <c r="R21" s="7">
        <v>0</v>
      </c>
      <c r="S21" s="7">
        <v>0</v>
      </c>
      <c r="T21" s="7">
        <v>1</v>
      </c>
      <c r="U21" s="7">
        <f t="shared" si="5"/>
        <v>1</v>
      </c>
      <c r="V21" s="7">
        <f t="shared" si="6"/>
        <v>0.1</v>
      </c>
      <c r="W21" s="10">
        <f t="shared" si="7"/>
        <v>6</v>
      </c>
      <c r="X21" s="9">
        <f t="shared" si="8"/>
        <v>62.998750000000001</v>
      </c>
      <c r="Y21" s="10">
        <f t="shared" si="9"/>
        <v>25</v>
      </c>
      <c r="Z21" s="51">
        <v>54</v>
      </c>
    </row>
    <row r="22" spans="1:26">
      <c r="A22" s="88">
        <v>2136117</v>
      </c>
      <c r="B22" s="88" t="s">
        <v>452</v>
      </c>
      <c r="C22" s="7">
        <v>46.1</v>
      </c>
      <c r="D22" s="7">
        <v>2</v>
      </c>
      <c r="E22" s="7">
        <v>0</v>
      </c>
      <c r="F22" s="49">
        <v>0</v>
      </c>
      <c r="G22" s="7">
        <v>0</v>
      </c>
      <c r="H22" s="7">
        <v>15</v>
      </c>
      <c r="I22" s="7">
        <v>0</v>
      </c>
      <c r="J22" s="7">
        <v>0</v>
      </c>
      <c r="K22" s="7">
        <v>0</v>
      </c>
      <c r="L22" s="7">
        <f t="shared" si="0"/>
        <v>63.1</v>
      </c>
      <c r="M22" s="7">
        <f t="shared" si="1"/>
        <v>12.620000000000001</v>
      </c>
      <c r="N22" s="51">
        <f t="shared" si="2"/>
        <v>18</v>
      </c>
      <c r="O22" s="7">
        <v>86.375</v>
      </c>
      <c r="P22" s="7">
        <f t="shared" si="3"/>
        <v>60.462499999999999</v>
      </c>
      <c r="Q22" s="10">
        <f t="shared" si="4"/>
        <v>2</v>
      </c>
      <c r="R22" s="7">
        <v>0</v>
      </c>
      <c r="S22" s="7">
        <v>0</v>
      </c>
      <c r="T22" s="7">
        <v>0</v>
      </c>
      <c r="U22" s="7">
        <f t="shared" si="5"/>
        <v>0</v>
      </c>
      <c r="V22" s="7">
        <f t="shared" si="6"/>
        <v>0</v>
      </c>
      <c r="W22" s="10">
        <f t="shared" si="7"/>
        <v>10</v>
      </c>
      <c r="X22" s="9">
        <f t="shared" si="8"/>
        <v>73.082499999999996</v>
      </c>
      <c r="Y22" s="10">
        <f t="shared" si="9"/>
        <v>5</v>
      </c>
      <c r="Z22" s="51">
        <v>17</v>
      </c>
    </row>
    <row r="23" spans="1:26">
      <c r="A23" s="88">
        <v>2136118</v>
      </c>
      <c r="B23" s="88" t="s">
        <v>316</v>
      </c>
      <c r="C23" s="7">
        <v>43.2</v>
      </c>
      <c r="D23" s="7">
        <v>2</v>
      </c>
      <c r="E23" s="7">
        <v>0</v>
      </c>
      <c r="F23" s="49">
        <v>0</v>
      </c>
      <c r="G23" s="7">
        <v>0</v>
      </c>
      <c r="H23" s="7">
        <v>15</v>
      </c>
      <c r="I23" s="7">
        <v>0</v>
      </c>
      <c r="J23" s="7">
        <v>0</v>
      </c>
      <c r="K23" s="7">
        <v>0</v>
      </c>
      <c r="L23" s="7">
        <f t="shared" si="0"/>
        <v>60.2</v>
      </c>
      <c r="M23" s="7">
        <f t="shared" si="1"/>
        <v>12.040000000000001</v>
      </c>
      <c r="N23" s="51">
        <f t="shared" si="2"/>
        <v>27</v>
      </c>
      <c r="O23" s="7">
        <v>83</v>
      </c>
      <c r="P23" s="7">
        <f t="shared" si="3"/>
        <v>58.099999999999994</v>
      </c>
      <c r="Q23" s="10">
        <f t="shared" si="4"/>
        <v>13</v>
      </c>
      <c r="R23" s="7">
        <v>0</v>
      </c>
      <c r="S23" s="7">
        <v>0</v>
      </c>
      <c r="T23" s="7">
        <v>0</v>
      </c>
      <c r="U23" s="7">
        <f t="shared" si="5"/>
        <v>0</v>
      </c>
      <c r="V23" s="7">
        <f t="shared" si="6"/>
        <v>0</v>
      </c>
      <c r="W23" s="10">
        <f t="shared" si="7"/>
        <v>10</v>
      </c>
      <c r="X23" s="9">
        <f t="shared" si="8"/>
        <v>70.14</v>
      </c>
      <c r="Y23" s="10">
        <f t="shared" si="9"/>
        <v>17</v>
      </c>
      <c r="Z23" s="51">
        <v>40</v>
      </c>
    </row>
    <row r="24" spans="1:26" s="102" customFormat="1">
      <c r="A24" s="98">
        <v>2136119</v>
      </c>
      <c r="B24" s="98" t="s">
        <v>317</v>
      </c>
      <c r="C24" s="8">
        <v>43.6</v>
      </c>
      <c r="D24" s="8">
        <v>2</v>
      </c>
      <c r="E24" s="8">
        <v>0</v>
      </c>
      <c r="F24" s="8">
        <v>0</v>
      </c>
      <c r="G24" s="8">
        <v>0</v>
      </c>
      <c r="H24" s="8">
        <v>15</v>
      </c>
      <c r="I24" s="8">
        <v>0</v>
      </c>
      <c r="J24" s="8">
        <v>0</v>
      </c>
      <c r="K24" s="8">
        <v>0</v>
      </c>
      <c r="L24" s="8">
        <f t="shared" si="0"/>
        <v>60.6</v>
      </c>
      <c r="M24" s="8">
        <f t="shared" si="1"/>
        <v>12.120000000000001</v>
      </c>
      <c r="N24" s="99">
        <f t="shared" si="2"/>
        <v>25</v>
      </c>
      <c r="O24" s="8">
        <v>79.3125</v>
      </c>
      <c r="P24" s="8">
        <f t="shared" si="3"/>
        <v>55.518749999999997</v>
      </c>
      <c r="Q24" s="100">
        <f t="shared" si="4"/>
        <v>21</v>
      </c>
      <c r="R24" s="8">
        <v>0</v>
      </c>
      <c r="S24" s="8">
        <v>0</v>
      </c>
      <c r="T24" s="8">
        <v>0</v>
      </c>
      <c r="U24" s="8">
        <f t="shared" si="5"/>
        <v>0</v>
      </c>
      <c r="V24" s="8">
        <f t="shared" si="6"/>
        <v>0</v>
      </c>
      <c r="W24" s="100">
        <f t="shared" si="7"/>
        <v>10</v>
      </c>
      <c r="X24" s="101">
        <f t="shared" si="8"/>
        <v>67.638750000000002</v>
      </c>
      <c r="Y24" s="100">
        <f t="shared" si="9"/>
        <v>21</v>
      </c>
      <c r="Z24" s="99">
        <v>48</v>
      </c>
    </row>
    <row r="25" spans="1:26" s="102" customFormat="1">
      <c r="A25" s="98">
        <v>2136120</v>
      </c>
      <c r="B25" s="98" t="s">
        <v>318</v>
      </c>
      <c r="C25" s="8">
        <v>44.9</v>
      </c>
      <c r="D25" s="8">
        <v>2</v>
      </c>
      <c r="E25" s="8">
        <v>0</v>
      </c>
      <c r="F25" s="8">
        <v>0</v>
      </c>
      <c r="G25" s="8">
        <v>0</v>
      </c>
      <c r="H25" s="8">
        <v>15</v>
      </c>
      <c r="I25" s="8">
        <v>0</v>
      </c>
      <c r="J25" s="8">
        <v>0</v>
      </c>
      <c r="K25" s="8">
        <v>0</v>
      </c>
      <c r="L25" s="8">
        <f t="shared" si="0"/>
        <v>61.9</v>
      </c>
      <c r="M25" s="8">
        <f t="shared" si="1"/>
        <v>12.38</v>
      </c>
      <c r="N25" s="99">
        <f t="shared" si="2"/>
        <v>21</v>
      </c>
      <c r="O25" s="8">
        <v>85.75</v>
      </c>
      <c r="P25" s="8">
        <f t="shared" si="3"/>
        <v>60.024999999999999</v>
      </c>
      <c r="Q25" s="100">
        <f t="shared" si="4"/>
        <v>3</v>
      </c>
      <c r="R25" s="8">
        <v>0</v>
      </c>
      <c r="S25" s="8">
        <v>0</v>
      </c>
      <c r="T25" s="8">
        <v>0</v>
      </c>
      <c r="U25" s="8">
        <f t="shared" si="5"/>
        <v>0</v>
      </c>
      <c r="V25" s="8">
        <f t="shared" si="6"/>
        <v>0</v>
      </c>
      <c r="W25" s="100">
        <f t="shared" si="7"/>
        <v>10</v>
      </c>
      <c r="X25" s="101">
        <f t="shared" si="8"/>
        <v>72.405000000000001</v>
      </c>
      <c r="Y25" s="100">
        <f t="shared" si="9"/>
        <v>7</v>
      </c>
      <c r="Z25" s="99">
        <v>24</v>
      </c>
    </row>
    <row r="26" spans="1:26">
      <c r="A26" s="88">
        <v>2136121</v>
      </c>
      <c r="B26" s="88" t="s">
        <v>448</v>
      </c>
      <c r="C26" s="7">
        <v>47.1</v>
      </c>
      <c r="D26" s="7">
        <v>2</v>
      </c>
      <c r="E26" s="7">
        <v>6</v>
      </c>
      <c r="F26" s="49">
        <v>0</v>
      </c>
      <c r="G26" s="7">
        <v>0</v>
      </c>
      <c r="H26" s="7">
        <v>15</v>
      </c>
      <c r="I26" s="7">
        <v>0</v>
      </c>
      <c r="J26" s="7">
        <v>0</v>
      </c>
      <c r="K26" s="7">
        <v>0</v>
      </c>
      <c r="L26" s="7">
        <f t="shared" si="0"/>
        <v>70.099999999999994</v>
      </c>
      <c r="M26" s="7">
        <f t="shared" si="1"/>
        <v>14.02</v>
      </c>
      <c r="N26" s="51">
        <f t="shared" si="2"/>
        <v>4</v>
      </c>
      <c r="O26" s="7">
        <v>87.5625</v>
      </c>
      <c r="P26" s="7">
        <f t="shared" si="3"/>
        <v>61.293749999999996</v>
      </c>
      <c r="Q26" s="10">
        <f t="shared" si="4"/>
        <v>1</v>
      </c>
      <c r="R26" s="7">
        <v>0</v>
      </c>
      <c r="S26" s="7">
        <v>0</v>
      </c>
      <c r="T26" s="7">
        <v>0</v>
      </c>
      <c r="U26" s="7">
        <f t="shared" si="5"/>
        <v>0</v>
      </c>
      <c r="V26" s="7">
        <f t="shared" si="6"/>
        <v>0</v>
      </c>
      <c r="W26" s="10">
        <f t="shared" si="7"/>
        <v>10</v>
      </c>
      <c r="X26" s="9">
        <f t="shared" si="8"/>
        <v>75.313749999999999</v>
      </c>
      <c r="Y26" s="10">
        <f t="shared" si="9"/>
        <v>1</v>
      </c>
      <c r="Z26" s="51">
        <v>6</v>
      </c>
    </row>
    <row r="27" spans="1:26">
      <c r="A27" s="88">
        <v>2136122</v>
      </c>
      <c r="B27" s="88" t="s">
        <v>320</v>
      </c>
      <c r="C27" s="7">
        <v>47</v>
      </c>
      <c r="D27" s="7">
        <v>2</v>
      </c>
      <c r="E27" s="7">
        <v>0</v>
      </c>
      <c r="F27" s="49">
        <v>0</v>
      </c>
      <c r="G27" s="7">
        <v>0</v>
      </c>
      <c r="H27" s="7">
        <v>15</v>
      </c>
      <c r="I27" s="7">
        <v>0</v>
      </c>
      <c r="J27" s="7">
        <v>0</v>
      </c>
      <c r="K27" s="7">
        <v>0</v>
      </c>
      <c r="L27" s="7">
        <f t="shared" si="0"/>
        <v>64</v>
      </c>
      <c r="M27" s="7">
        <f t="shared" si="1"/>
        <v>12.8</v>
      </c>
      <c r="N27" s="51">
        <f t="shared" si="2"/>
        <v>14</v>
      </c>
      <c r="O27" s="7">
        <v>79.875</v>
      </c>
      <c r="P27" s="7">
        <f t="shared" si="3"/>
        <v>55.912499999999994</v>
      </c>
      <c r="Q27" s="10">
        <f t="shared" si="4"/>
        <v>20</v>
      </c>
      <c r="R27" s="7">
        <v>0</v>
      </c>
      <c r="S27" s="7">
        <v>0</v>
      </c>
      <c r="T27" s="7">
        <v>0</v>
      </c>
      <c r="U27" s="7">
        <f t="shared" si="5"/>
        <v>0</v>
      </c>
      <c r="V27" s="7">
        <f t="shared" si="6"/>
        <v>0</v>
      </c>
      <c r="W27" s="10">
        <f t="shared" si="7"/>
        <v>10</v>
      </c>
      <c r="X27" s="9">
        <f t="shared" si="8"/>
        <v>68.712499999999991</v>
      </c>
      <c r="Y27" s="10">
        <f t="shared" si="9"/>
        <v>19</v>
      </c>
      <c r="Z27" s="51">
        <v>43</v>
      </c>
    </row>
    <row r="28" spans="1:26">
      <c r="A28" s="88">
        <v>2136123</v>
      </c>
      <c r="B28" s="88" t="s">
        <v>321</v>
      </c>
      <c r="C28" s="7">
        <v>47.7</v>
      </c>
      <c r="D28" s="7">
        <v>2</v>
      </c>
      <c r="E28" s="7">
        <v>0</v>
      </c>
      <c r="F28" s="49">
        <v>0</v>
      </c>
      <c r="G28" s="7">
        <v>0</v>
      </c>
      <c r="H28" s="7">
        <v>17</v>
      </c>
      <c r="I28" s="7">
        <v>0</v>
      </c>
      <c r="J28" s="7">
        <v>0</v>
      </c>
      <c r="K28" s="7">
        <v>0</v>
      </c>
      <c r="L28" s="7">
        <f t="shared" si="0"/>
        <v>66.7</v>
      </c>
      <c r="M28" s="7">
        <f t="shared" si="1"/>
        <v>13.340000000000002</v>
      </c>
      <c r="N28" s="51">
        <f t="shared" si="2"/>
        <v>9</v>
      </c>
      <c r="O28" s="7">
        <v>83.5625</v>
      </c>
      <c r="P28" s="7">
        <f t="shared" si="3"/>
        <v>58.493749999999999</v>
      </c>
      <c r="Q28" s="10">
        <f t="shared" si="4"/>
        <v>10</v>
      </c>
      <c r="R28" s="7">
        <v>0</v>
      </c>
      <c r="S28" s="7">
        <v>0</v>
      </c>
      <c r="T28" s="7">
        <v>0</v>
      </c>
      <c r="U28" s="7">
        <f t="shared" si="5"/>
        <v>0</v>
      </c>
      <c r="V28" s="7">
        <f t="shared" si="6"/>
        <v>0</v>
      </c>
      <c r="W28" s="10">
        <f t="shared" si="7"/>
        <v>10</v>
      </c>
      <c r="X28" s="9">
        <f t="shared" si="8"/>
        <v>71.833749999999995</v>
      </c>
      <c r="Y28" s="10">
        <f t="shared" si="9"/>
        <v>10</v>
      </c>
      <c r="Z28" s="51">
        <v>29</v>
      </c>
    </row>
    <row r="29" spans="1:26">
      <c r="A29" s="88">
        <v>2136124</v>
      </c>
      <c r="B29" s="88" t="s">
        <v>453</v>
      </c>
      <c r="C29" s="49">
        <v>46.2</v>
      </c>
      <c r="D29" s="7">
        <v>2</v>
      </c>
      <c r="E29" s="7">
        <v>0</v>
      </c>
      <c r="F29" s="49">
        <v>5</v>
      </c>
      <c r="G29" s="7">
        <v>0</v>
      </c>
      <c r="H29" s="49">
        <v>15</v>
      </c>
      <c r="I29" s="7">
        <v>0</v>
      </c>
      <c r="J29" s="7">
        <v>0</v>
      </c>
      <c r="K29" s="7">
        <v>0</v>
      </c>
      <c r="L29" s="7">
        <f t="shared" si="0"/>
        <v>68.2</v>
      </c>
      <c r="M29" s="7">
        <f t="shared" si="1"/>
        <v>13.64</v>
      </c>
      <c r="N29" s="51">
        <f t="shared" si="2"/>
        <v>6</v>
      </c>
      <c r="O29" s="49">
        <v>84.75</v>
      </c>
      <c r="P29" s="7">
        <f t="shared" si="3"/>
        <v>59.324999999999996</v>
      </c>
      <c r="Q29" s="10">
        <f t="shared" si="4"/>
        <v>6</v>
      </c>
      <c r="R29" s="7">
        <v>0</v>
      </c>
      <c r="S29" s="7">
        <v>0</v>
      </c>
      <c r="T29" s="7">
        <v>0</v>
      </c>
      <c r="U29" s="7">
        <f t="shared" si="5"/>
        <v>0</v>
      </c>
      <c r="V29" s="7">
        <f t="shared" si="6"/>
        <v>0</v>
      </c>
      <c r="W29" s="10">
        <f t="shared" si="7"/>
        <v>10</v>
      </c>
      <c r="X29" s="9">
        <f t="shared" si="8"/>
        <v>72.965000000000003</v>
      </c>
      <c r="Y29" s="10">
        <f t="shared" si="9"/>
        <v>6</v>
      </c>
      <c r="Z29" s="51">
        <v>20</v>
      </c>
    </row>
    <row r="30" spans="1:26">
      <c r="A30" s="88">
        <v>2136125</v>
      </c>
      <c r="B30" s="88" t="s">
        <v>239</v>
      </c>
      <c r="C30" s="7">
        <v>43.9</v>
      </c>
      <c r="D30" s="7">
        <v>2</v>
      </c>
      <c r="E30" s="7">
        <v>0</v>
      </c>
      <c r="F30" s="7">
        <v>0</v>
      </c>
      <c r="G30" s="7">
        <v>0</v>
      </c>
      <c r="H30" s="49">
        <v>15</v>
      </c>
      <c r="I30" s="7">
        <v>0</v>
      </c>
      <c r="J30" s="7">
        <v>0</v>
      </c>
      <c r="K30" s="7">
        <v>0</v>
      </c>
      <c r="L30" s="7">
        <f t="shared" si="0"/>
        <v>60.9</v>
      </c>
      <c r="M30" s="7">
        <f t="shared" si="1"/>
        <v>12.18</v>
      </c>
      <c r="N30" s="51">
        <f t="shared" si="2"/>
        <v>24</v>
      </c>
      <c r="O30" s="7">
        <v>74.0625</v>
      </c>
      <c r="P30" s="7">
        <f t="shared" si="3"/>
        <v>51.84375</v>
      </c>
      <c r="Q30" s="10">
        <f t="shared" si="4"/>
        <v>24</v>
      </c>
      <c r="R30" s="7">
        <v>0</v>
      </c>
      <c r="S30" s="7">
        <v>0</v>
      </c>
      <c r="T30" s="7">
        <v>0</v>
      </c>
      <c r="U30" s="7">
        <f t="shared" si="5"/>
        <v>0</v>
      </c>
      <c r="V30" s="7">
        <f t="shared" si="6"/>
        <v>0</v>
      </c>
      <c r="W30" s="10">
        <f t="shared" si="7"/>
        <v>10</v>
      </c>
      <c r="X30" s="9">
        <f t="shared" si="8"/>
        <v>64.023750000000007</v>
      </c>
      <c r="Y30" s="10">
        <f t="shared" si="9"/>
        <v>24</v>
      </c>
      <c r="Z30" s="51">
        <v>52</v>
      </c>
    </row>
    <row r="31" spans="1:26">
      <c r="A31" s="88">
        <v>2136126</v>
      </c>
      <c r="B31" s="88" t="s">
        <v>450</v>
      </c>
      <c r="C31" s="7">
        <v>48.6</v>
      </c>
      <c r="D31" s="7">
        <v>2</v>
      </c>
      <c r="E31" s="7">
        <v>0</v>
      </c>
      <c r="F31" s="7">
        <v>0</v>
      </c>
      <c r="G31" s="7">
        <v>0</v>
      </c>
      <c r="H31" s="7">
        <v>18</v>
      </c>
      <c r="I31" s="7">
        <v>0</v>
      </c>
      <c r="J31" s="7">
        <v>0</v>
      </c>
      <c r="K31" s="7">
        <v>0</v>
      </c>
      <c r="L31" s="7">
        <f t="shared" si="0"/>
        <v>68.599999999999994</v>
      </c>
      <c r="M31" s="7">
        <f t="shared" si="1"/>
        <v>13.719999999999999</v>
      </c>
      <c r="N31" s="51">
        <f t="shared" si="2"/>
        <v>5</v>
      </c>
      <c r="O31" s="7">
        <v>84.9375</v>
      </c>
      <c r="P31" s="7">
        <f t="shared" si="3"/>
        <v>59.456249999999997</v>
      </c>
      <c r="Q31" s="10">
        <f t="shared" si="4"/>
        <v>5</v>
      </c>
      <c r="R31" s="7">
        <v>0</v>
      </c>
      <c r="S31" s="7">
        <v>0</v>
      </c>
      <c r="T31" s="7">
        <v>1</v>
      </c>
      <c r="U31" s="7">
        <f t="shared" si="5"/>
        <v>1</v>
      </c>
      <c r="V31" s="7">
        <f t="shared" si="6"/>
        <v>0.1</v>
      </c>
      <c r="W31" s="10">
        <f t="shared" si="7"/>
        <v>6</v>
      </c>
      <c r="X31" s="9">
        <f t="shared" si="8"/>
        <v>73.27624999999999</v>
      </c>
      <c r="Y31" s="10">
        <f t="shared" si="9"/>
        <v>3</v>
      </c>
      <c r="Z31" s="51">
        <v>15</v>
      </c>
    </row>
    <row r="32" spans="1:26">
      <c r="A32" s="88">
        <v>2136127</v>
      </c>
      <c r="B32" s="88" t="s">
        <v>449</v>
      </c>
      <c r="C32" s="7">
        <v>49.9</v>
      </c>
      <c r="D32" s="7">
        <v>2</v>
      </c>
      <c r="E32" s="7">
        <v>6</v>
      </c>
      <c r="F32" s="7">
        <v>0</v>
      </c>
      <c r="G32" s="7">
        <v>0</v>
      </c>
      <c r="H32" s="7">
        <v>20</v>
      </c>
      <c r="I32" s="7">
        <v>0</v>
      </c>
      <c r="J32" s="7">
        <v>0</v>
      </c>
      <c r="K32" s="7">
        <v>0</v>
      </c>
      <c r="L32" s="7">
        <f t="shared" si="0"/>
        <v>77.900000000000006</v>
      </c>
      <c r="M32" s="7">
        <f t="shared" si="1"/>
        <v>15.580000000000002</v>
      </c>
      <c r="N32" s="51">
        <f t="shared" si="2"/>
        <v>1</v>
      </c>
      <c r="O32" s="7">
        <v>82.75</v>
      </c>
      <c r="P32" s="7">
        <f t="shared" si="3"/>
        <v>57.924999999999997</v>
      </c>
      <c r="Q32" s="10">
        <f t="shared" si="4"/>
        <v>14</v>
      </c>
      <c r="R32" s="7">
        <v>0</v>
      </c>
      <c r="S32" s="7">
        <v>0</v>
      </c>
      <c r="T32" s="7">
        <v>0</v>
      </c>
      <c r="U32" s="7">
        <f t="shared" si="5"/>
        <v>0</v>
      </c>
      <c r="V32" s="7">
        <f t="shared" si="6"/>
        <v>0</v>
      </c>
      <c r="W32" s="10">
        <f t="shared" si="7"/>
        <v>10</v>
      </c>
      <c r="X32" s="9">
        <f t="shared" si="8"/>
        <v>73.504999999999995</v>
      </c>
      <c r="Y32" s="10">
        <f t="shared" si="9"/>
        <v>2</v>
      </c>
      <c r="Z32" s="51">
        <v>13</v>
      </c>
    </row>
    <row r="33" spans="1:26">
      <c r="A33" s="88">
        <v>2136128</v>
      </c>
      <c r="B33" s="88" t="s">
        <v>325</v>
      </c>
      <c r="C33" s="7">
        <v>47.5</v>
      </c>
      <c r="D33" s="7">
        <v>2</v>
      </c>
      <c r="E33" s="7">
        <v>6</v>
      </c>
      <c r="F33" s="7">
        <v>0</v>
      </c>
      <c r="G33" s="7">
        <v>0</v>
      </c>
      <c r="H33" s="7">
        <v>15</v>
      </c>
      <c r="I33" s="7">
        <v>0</v>
      </c>
      <c r="J33" s="7">
        <v>0</v>
      </c>
      <c r="K33" s="7">
        <v>0</v>
      </c>
      <c r="L33" s="7">
        <f t="shared" si="0"/>
        <v>70.5</v>
      </c>
      <c r="M33" s="7">
        <f t="shared" si="1"/>
        <v>14.100000000000001</v>
      </c>
      <c r="N33" s="51">
        <f t="shared" si="2"/>
        <v>3</v>
      </c>
      <c r="O33" s="7">
        <v>74.8125</v>
      </c>
      <c r="P33" s="7">
        <f t="shared" si="3"/>
        <v>52.368749999999999</v>
      </c>
      <c r="Q33" s="10">
        <f t="shared" si="4"/>
        <v>23</v>
      </c>
      <c r="R33" s="7">
        <v>0</v>
      </c>
      <c r="S33" s="7">
        <v>0</v>
      </c>
      <c r="T33" s="7">
        <v>0</v>
      </c>
      <c r="U33" s="7">
        <f t="shared" si="5"/>
        <v>0</v>
      </c>
      <c r="V33" s="7">
        <f t="shared" si="6"/>
        <v>0</v>
      </c>
      <c r="W33" s="10">
        <f t="shared" si="7"/>
        <v>10</v>
      </c>
      <c r="X33" s="9">
        <f t="shared" si="8"/>
        <v>66.46875</v>
      </c>
      <c r="Y33" s="10">
        <f t="shared" si="9"/>
        <v>23</v>
      </c>
      <c r="Z33" s="51">
        <v>50</v>
      </c>
    </row>
    <row r="34" spans="1:26">
      <c r="A34" s="88">
        <v>2136129</v>
      </c>
      <c r="B34" s="88" t="s">
        <v>326</v>
      </c>
      <c r="C34" s="7">
        <v>44.5</v>
      </c>
      <c r="D34" s="7">
        <v>2</v>
      </c>
      <c r="E34" s="7">
        <v>0</v>
      </c>
      <c r="F34" s="7">
        <v>0</v>
      </c>
      <c r="G34" s="7">
        <v>0</v>
      </c>
      <c r="H34" s="7">
        <v>15</v>
      </c>
      <c r="I34" s="7">
        <v>0</v>
      </c>
      <c r="J34" s="7">
        <v>0</v>
      </c>
      <c r="K34" s="7">
        <v>0</v>
      </c>
      <c r="L34" s="7">
        <f t="shared" si="0"/>
        <v>61.5</v>
      </c>
      <c r="M34" s="7">
        <f t="shared" si="1"/>
        <v>12.3</v>
      </c>
      <c r="N34" s="51">
        <f t="shared" si="2"/>
        <v>22</v>
      </c>
      <c r="O34" s="7">
        <v>84.5</v>
      </c>
      <c r="P34" s="7">
        <f t="shared" si="3"/>
        <v>59.15</v>
      </c>
      <c r="Q34" s="10">
        <f t="shared" si="4"/>
        <v>7</v>
      </c>
      <c r="R34" s="7">
        <v>0</v>
      </c>
      <c r="S34" s="7">
        <v>0</v>
      </c>
      <c r="T34" s="7">
        <v>0</v>
      </c>
      <c r="U34" s="7">
        <f t="shared" si="5"/>
        <v>0</v>
      </c>
      <c r="V34" s="7">
        <f t="shared" si="6"/>
        <v>0</v>
      </c>
      <c r="W34" s="10">
        <f t="shared" si="7"/>
        <v>10</v>
      </c>
      <c r="X34" s="9">
        <f t="shared" si="8"/>
        <v>71.45</v>
      </c>
      <c r="Y34" s="10">
        <f t="shared" si="9"/>
        <v>13</v>
      </c>
      <c r="Z34" s="51">
        <v>34</v>
      </c>
    </row>
    <row r="35" spans="1:26">
      <c r="A35" s="88">
        <v>2136132</v>
      </c>
      <c r="B35" s="88" t="s">
        <v>410</v>
      </c>
      <c r="C35" s="7">
        <v>46.9</v>
      </c>
      <c r="D35" s="7">
        <v>2</v>
      </c>
      <c r="E35" s="7">
        <v>6</v>
      </c>
      <c r="F35" s="7">
        <v>0</v>
      </c>
      <c r="G35" s="7">
        <v>0</v>
      </c>
      <c r="H35" s="7">
        <v>16</v>
      </c>
      <c r="I35" s="7">
        <v>0</v>
      </c>
      <c r="J35" s="7">
        <v>0</v>
      </c>
      <c r="K35" s="7">
        <v>0</v>
      </c>
      <c r="L35" s="7">
        <f t="shared" si="0"/>
        <v>70.900000000000006</v>
      </c>
      <c r="M35" s="7">
        <f t="shared" si="1"/>
        <v>14.180000000000001</v>
      </c>
      <c r="N35" s="51">
        <f t="shared" si="2"/>
        <v>2</v>
      </c>
      <c r="O35" s="7">
        <v>79.9375</v>
      </c>
      <c r="P35" s="7">
        <f>O35*0.7</f>
        <v>55.956249999999997</v>
      </c>
      <c r="Q35" s="10">
        <f t="shared" si="4"/>
        <v>19</v>
      </c>
      <c r="R35" s="7">
        <v>0</v>
      </c>
      <c r="S35" s="7">
        <v>0</v>
      </c>
      <c r="T35" s="7">
        <v>1</v>
      </c>
      <c r="U35" s="7">
        <f t="shared" si="5"/>
        <v>1</v>
      </c>
      <c r="V35" s="7">
        <f t="shared" si="6"/>
        <v>0.1</v>
      </c>
      <c r="W35" s="10">
        <f t="shared" si="7"/>
        <v>6</v>
      </c>
      <c r="X35" s="9">
        <f t="shared" si="8"/>
        <v>70.236249999999998</v>
      </c>
      <c r="Y35" s="10">
        <f t="shared" si="9"/>
        <v>16</v>
      </c>
      <c r="Z35" s="51">
        <v>39</v>
      </c>
    </row>
    <row r="36" spans="1:26" s="102" customFormat="1">
      <c r="A36" s="98">
        <v>2136133</v>
      </c>
      <c r="B36" s="98" t="s">
        <v>327</v>
      </c>
      <c r="C36" s="8">
        <v>43.3</v>
      </c>
      <c r="D36" s="8">
        <v>2</v>
      </c>
      <c r="E36" s="8">
        <v>0</v>
      </c>
      <c r="F36" s="8">
        <v>0</v>
      </c>
      <c r="G36" s="8">
        <v>0</v>
      </c>
      <c r="H36" s="8">
        <v>15</v>
      </c>
      <c r="I36" s="8">
        <v>0</v>
      </c>
      <c r="J36" s="8">
        <v>0</v>
      </c>
      <c r="K36" s="8">
        <v>0</v>
      </c>
      <c r="L36" s="8">
        <f t="shared" si="0"/>
        <v>60.3</v>
      </c>
      <c r="M36" s="8">
        <f t="shared" si="1"/>
        <v>12.06</v>
      </c>
      <c r="N36" s="99">
        <f t="shared" si="2"/>
        <v>26</v>
      </c>
      <c r="O36" s="8">
        <v>59.81</v>
      </c>
      <c r="P36" s="8">
        <f t="shared" si="3"/>
        <v>41.866999999999997</v>
      </c>
      <c r="Q36" s="100">
        <f t="shared" si="4"/>
        <v>29</v>
      </c>
      <c r="R36" s="8">
        <v>0</v>
      </c>
      <c r="S36" s="8">
        <v>0</v>
      </c>
      <c r="T36" s="8">
        <v>0</v>
      </c>
      <c r="U36" s="8">
        <f t="shared" si="5"/>
        <v>0</v>
      </c>
      <c r="V36" s="8">
        <f t="shared" si="6"/>
        <v>0</v>
      </c>
      <c r="W36" s="100">
        <f t="shared" si="7"/>
        <v>10</v>
      </c>
      <c r="X36" s="101">
        <f t="shared" si="8"/>
        <v>53.927</v>
      </c>
      <c r="Y36" s="100">
        <f t="shared" si="9"/>
        <v>29</v>
      </c>
      <c r="Z36" s="99">
        <v>60</v>
      </c>
    </row>
  </sheetData>
  <mergeCells count="26">
    <mergeCell ref="A1:Z1"/>
    <mergeCell ref="A2:Z2"/>
    <mergeCell ref="A3:Q3"/>
    <mergeCell ref="R3:Z3"/>
    <mergeCell ref="A4:A7"/>
    <mergeCell ref="B4:B7"/>
    <mergeCell ref="C4:N4"/>
    <mergeCell ref="O4:Q4"/>
    <mergeCell ref="R4:W4"/>
    <mergeCell ref="X4:X7"/>
    <mergeCell ref="W6:W7"/>
    <mergeCell ref="Y4:Y7"/>
    <mergeCell ref="Z4:Z7"/>
    <mergeCell ref="C5:N5"/>
    <mergeCell ref="O5:Q5"/>
    <mergeCell ref="R5:W5"/>
    <mergeCell ref="D6:G6"/>
    <mergeCell ref="I6:K6"/>
    <mergeCell ref="L6:L7"/>
    <mergeCell ref="M6:M7"/>
    <mergeCell ref="N6:N7"/>
    <mergeCell ref="O6:O7"/>
    <mergeCell ref="P6:P7"/>
    <mergeCell ref="Q6:Q7"/>
    <mergeCell ref="U6:U7"/>
    <mergeCell ref="V6:V7"/>
  </mergeCells>
  <phoneticPr fontId="18" type="noConversion"/>
  <conditionalFormatting sqref="B8:B36">
    <cfRule type="duplicateValues" dxfId="9" priority="1"/>
  </conditionalFormatting>
  <pageMargins left="7.874015748031496E-2" right="7.874015748031496E-2" top="0.74803149606299213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7"/>
  <sheetViews>
    <sheetView workbookViewId="0">
      <selection activeCell="AB29" sqref="AB29"/>
    </sheetView>
  </sheetViews>
  <sheetFormatPr defaultColWidth="9.625" defaultRowHeight="13.5"/>
  <cols>
    <col min="1" max="1" width="7.625" style="39" customWidth="1"/>
    <col min="2" max="2" width="6.75" style="39" customWidth="1"/>
    <col min="3" max="3" width="7.375" style="39" customWidth="1"/>
    <col min="4" max="4" width="6" style="39" customWidth="1"/>
    <col min="5" max="5" width="5.875" style="39" customWidth="1"/>
    <col min="6" max="6" width="6" style="39" customWidth="1"/>
    <col min="7" max="8" width="5.75" style="39" customWidth="1"/>
    <col min="9" max="9" width="6.5" style="39" customWidth="1"/>
    <col min="10" max="10" width="7.875" style="39" customWidth="1"/>
    <col min="11" max="11" width="6.375" style="39" customWidth="1"/>
    <col min="12" max="12" width="6" style="39" customWidth="1"/>
    <col min="13" max="13" width="7.75" style="39" customWidth="1"/>
    <col min="14" max="14" width="4" style="39" customWidth="1"/>
    <col min="15" max="15" width="7.25" style="39" customWidth="1"/>
    <col min="16" max="16" width="7.875" style="39" customWidth="1"/>
    <col min="17" max="17" width="5.375" style="39" customWidth="1"/>
    <col min="18" max="18" width="5.875" style="39" customWidth="1"/>
    <col min="19" max="20" width="6" style="39" customWidth="1"/>
    <col min="21" max="21" width="5.25" style="39" customWidth="1"/>
    <col min="22" max="22" width="7.5" style="39" customWidth="1"/>
    <col min="23" max="23" width="5.125" style="39" customWidth="1"/>
    <col min="24" max="24" width="6.625" style="39" customWidth="1"/>
    <col min="25" max="25" width="5.625" style="39" customWidth="1"/>
    <col min="26" max="26" width="5.75" style="39" customWidth="1"/>
    <col min="27" max="16384" width="9.625" style="39"/>
  </cols>
  <sheetData>
    <row r="1" spans="1:26" ht="25.5">
      <c r="A1" s="135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</row>
    <row r="2" spans="1:26" ht="14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 spans="1:26" ht="22.5">
      <c r="A3" s="151" t="s">
        <v>240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12">
        <v>44630</v>
      </c>
      <c r="S3" s="152"/>
      <c r="T3" s="152"/>
      <c r="U3" s="152"/>
      <c r="V3" s="152"/>
      <c r="W3" s="152"/>
      <c r="X3" s="152"/>
      <c r="Y3" s="152"/>
      <c r="Z3" s="152"/>
    </row>
    <row r="4" spans="1:26" ht="18.95" customHeight="1">
      <c r="A4" s="153" t="s">
        <v>3</v>
      </c>
      <c r="B4" s="154" t="s">
        <v>4</v>
      </c>
      <c r="C4" s="155" t="s">
        <v>5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 t="s">
        <v>6</v>
      </c>
      <c r="P4" s="156"/>
      <c r="Q4" s="156"/>
      <c r="R4" s="157" t="s">
        <v>7</v>
      </c>
      <c r="S4" s="158"/>
      <c r="T4" s="158"/>
      <c r="U4" s="158"/>
      <c r="V4" s="158"/>
      <c r="W4" s="158"/>
      <c r="X4" s="159" t="s">
        <v>8</v>
      </c>
      <c r="Y4" s="159" t="s">
        <v>9</v>
      </c>
      <c r="Z4" s="159" t="s">
        <v>409</v>
      </c>
    </row>
    <row r="5" spans="1:26" ht="20.25">
      <c r="A5" s="153"/>
      <c r="B5" s="154"/>
      <c r="C5" s="160" t="s">
        <v>11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2" t="s">
        <v>12</v>
      </c>
      <c r="P5" s="162"/>
      <c r="Q5" s="162"/>
      <c r="R5" s="163" t="s">
        <v>13</v>
      </c>
      <c r="S5" s="162"/>
      <c r="T5" s="162"/>
      <c r="U5" s="162"/>
      <c r="V5" s="162"/>
      <c r="W5" s="162"/>
      <c r="X5" s="159"/>
      <c r="Y5" s="159"/>
      <c r="Z5" s="159"/>
    </row>
    <row r="6" spans="1:26" ht="15.75">
      <c r="A6" s="153"/>
      <c r="B6" s="154"/>
      <c r="C6" s="68" t="s">
        <v>14</v>
      </c>
      <c r="D6" s="164" t="s">
        <v>15</v>
      </c>
      <c r="E6" s="164"/>
      <c r="F6" s="164"/>
      <c r="G6" s="164"/>
      <c r="H6" s="68" t="s">
        <v>16</v>
      </c>
      <c r="I6" s="164" t="s">
        <v>17</v>
      </c>
      <c r="J6" s="164"/>
      <c r="K6" s="164"/>
      <c r="L6" s="164" t="s">
        <v>18</v>
      </c>
      <c r="M6" s="164" t="s">
        <v>19</v>
      </c>
      <c r="N6" s="159" t="s">
        <v>20</v>
      </c>
      <c r="O6" s="154" t="s">
        <v>21</v>
      </c>
      <c r="P6" s="154" t="s">
        <v>22</v>
      </c>
      <c r="Q6" s="159" t="s">
        <v>20</v>
      </c>
      <c r="R6" s="70" t="s">
        <v>23</v>
      </c>
      <c r="S6" s="70" t="s">
        <v>24</v>
      </c>
      <c r="T6" s="70" t="s">
        <v>25</v>
      </c>
      <c r="U6" s="154" t="s">
        <v>26</v>
      </c>
      <c r="V6" s="154" t="s">
        <v>27</v>
      </c>
      <c r="W6" s="159" t="s">
        <v>20</v>
      </c>
      <c r="X6" s="159"/>
      <c r="Y6" s="159"/>
      <c r="Z6" s="159"/>
    </row>
    <row r="7" spans="1:26" ht="28.5">
      <c r="A7" s="153"/>
      <c r="B7" s="154"/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64"/>
      <c r="M7" s="164"/>
      <c r="N7" s="159"/>
      <c r="O7" s="165"/>
      <c r="P7" s="154"/>
      <c r="Q7" s="154"/>
      <c r="R7" s="69" t="s">
        <v>37</v>
      </c>
      <c r="S7" s="69" t="s">
        <v>38</v>
      </c>
      <c r="T7" s="69" t="s">
        <v>39</v>
      </c>
      <c r="U7" s="154"/>
      <c r="V7" s="154"/>
      <c r="W7" s="154"/>
      <c r="X7" s="159"/>
      <c r="Y7" s="159"/>
      <c r="Z7" s="159"/>
    </row>
    <row r="8" spans="1:26" ht="14.1" customHeight="1">
      <c r="A8" s="38">
        <v>2136201</v>
      </c>
      <c r="B8" s="38" t="s">
        <v>241</v>
      </c>
      <c r="C8" s="7">
        <v>42.1</v>
      </c>
      <c r="D8" s="13">
        <v>2</v>
      </c>
      <c r="E8" s="13">
        <v>0</v>
      </c>
      <c r="F8" s="13">
        <v>0</v>
      </c>
      <c r="G8" s="13">
        <v>0</v>
      </c>
      <c r="H8" s="13">
        <v>15</v>
      </c>
      <c r="I8" s="13">
        <v>0</v>
      </c>
      <c r="J8" s="13">
        <v>0</v>
      </c>
      <c r="K8" s="13">
        <v>0</v>
      </c>
      <c r="L8" s="13">
        <f>C8+D8+E8+F8+G8+H8-I8-J8-K8</f>
        <v>59.1</v>
      </c>
      <c r="M8" s="13">
        <f>L8*0.2</f>
        <v>11.82</v>
      </c>
      <c r="N8" s="40">
        <f>RANK(M8,M$8:M$44,0)</f>
        <v>31</v>
      </c>
      <c r="O8" s="82">
        <v>84</v>
      </c>
      <c r="P8" s="41">
        <f t="shared" ref="P8:P38" si="0">O8*0.7</f>
        <v>58.8</v>
      </c>
      <c r="Q8" s="19">
        <f>RANK(P8,P$8:P$44,0)</f>
        <v>20</v>
      </c>
      <c r="R8" s="13">
        <v>0</v>
      </c>
      <c r="S8" s="13">
        <v>0</v>
      </c>
      <c r="T8" s="13">
        <v>0</v>
      </c>
      <c r="U8" s="13">
        <f>SUM(R8:T8)</f>
        <v>0</v>
      </c>
      <c r="V8" s="13">
        <f>U8*0.1</f>
        <v>0</v>
      </c>
      <c r="W8" s="19">
        <f>RANK(V8,V$8:V$48,0)</f>
        <v>10</v>
      </c>
      <c r="X8" s="20">
        <f>M8+P8+V8</f>
        <v>70.62</v>
      </c>
      <c r="Y8" s="19">
        <f>RANK(X8,X$8:X$38,0)</f>
        <v>23</v>
      </c>
      <c r="Z8" s="42">
        <v>37</v>
      </c>
    </row>
    <row r="9" spans="1:26" ht="14.1" customHeight="1">
      <c r="A9" s="38" t="s">
        <v>242</v>
      </c>
      <c r="B9" s="38" t="s">
        <v>243</v>
      </c>
      <c r="C9" s="7">
        <v>45</v>
      </c>
      <c r="D9" s="13">
        <v>2</v>
      </c>
      <c r="E9" s="13">
        <v>0</v>
      </c>
      <c r="F9" s="13">
        <v>0</v>
      </c>
      <c r="G9" s="13">
        <v>0</v>
      </c>
      <c r="H9" s="13">
        <v>15</v>
      </c>
      <c r="I9" s="13">
        <v>0</v>
      </c>
      <c r="J9" s="13">
        <v>0</v>
      </c>
      <c r="K9" s="13">
        <v>0</v>
      </c>
      <c r="L9" s="13">
        <f t="shared" ref="L9:L38" si="1">C9+D9+E9+F9+G9+H9-I9-J9-K9</f>
        <v>62</v>
      </c>
      <c r="M9" s="13">
        <f t="shared" ref="M9:M38" si="2">L9*0.2</f>
        <v>12.4</v>
      </c>
      <c r="N9" s="40">
        <f t="shared" ref="N9:N38" si="3">RANK(M9,M$8:M$44,0)</f>
        <v>29</v>
      </c>
      <c r="O9" s="82">
        <v>86.56</v>
      </c>
      <c r="P9" s="41">
        <f t="shared" si="0"/>
        <v>60.591999999999999</v>
      </c>
      <c r="Q9" s="19">
        <f t="shared" ref="Q9:Q38" si="4">RANK(P9,P$8:P$44,0)</f>
        <v>12</v>
      </c>
      <c r="R9" s="13">
        <v>0</v>
      </c>
      <c r="S9" s="13">
        <v>0</v>
      </c>
      <c r="T9" s="13">
        <v>0</v>
      </c>
      <c r="U9" s="13">
        <f t="shared" ref="U9:U38" si="5">SUM(R9:T9)</f>
        <v>0</v>
      </c>
      <c r="V9" s="13">
        <f t="shared" ref="V9:V11" si="6">U9</f>
        <v>0</v>
      </c>
      <c r="W9" s="19">
        <f t="shared" ref="W9:W38" si="7">RANK(V9,V$8:V$48,0)</f>
        <v>10</v>
      </c>
      <c r="X9" s="20">
        <f t="shared" ref="X9:X38" si="8">M9+P9+V9</f>
        <v>72.992000000000004</v>
      </c>
      <c r="Y9" s="19">
        <f t="shared" ref="Y9:Y38" si="9">RANK(X9,X$8:X$38,0)</f>
        <v>14</v>
      </c>
      <c r="Z9" s="42">
        <v>19</v>
      </c>
    </row>
    <row r="10" spans="1:26" ht="14.1" customHeight="1">
      <c r="A10" s="38" t="s">
        <v>244</v>
      </c>
      <c r="B10" s="38" t="s">
        <v>245</v>
      </c>
      <c r="C10" s="7">
        <v>45</v>
      </c>
      <c r="D10" s="13">
        <v>2</v>
      </c>
      <c r="E10" s="13">
        <v>0</v>
      </c>
      <c r="F10" s="13">
        <v>0</v>
      </c>
      <c r="G10" s="13">
        <v>0</v>
      </c>
      <c r="H10" s="13">
        <v>15</v>
      </c>
      <c r="I10" s="13">
        <v>0</v>
      </c>
      <c r="J10" s="13">
        <v>0</v>
      </c>
      <c r="K10" s="13">
        <v>0</v>
      </c>
      <c r="L10" s="13">
        <f t="shared" si="1"/>
        <v>62</v>
      </c>
      <c r="M10" s="13">
        <f t="shared" si="2"/>
        <v>12.4</v>
      </c>
      <c r="N10" s="40">
        <f t="shared" si="3"/>
        <v>29</v>
      </c>
      <c r="O10" s="82">
        <v>80.31</v>
      </c>
      <c r="P10" s="41">
        <f t="shared" si="0"/>
        <v>56.216999999999999</v>
      </c>
      <c r="Q10" s="19">
        <f t="shared" si="4"/>
        <v>25</v>
      </c>
      <c r="R10" s="13">
        <v>0</v>
      </c>
      <c r="S10" s="13">
        <v>0</v>
      </c>
      <c r="T10" s="13">
        <v>0</v>
      </c>
      <c r="U10" s="13">
        <f t="shared" si="5"/>
        <v>0</v>
      </c>
      <c r="V10" s="13">
        <f t="shared" si="6"/>
        <v>0</v>
      </c>
      <c r="W10" s="19">
        <f t="shared" si="7"/>
        <v>10</v>
      </c>
      <c r="X10" s="20">
        <f t="shared" si="8"/>
        <v>68.617000000000004</v>
      </c>
      <c r="Y10" s="19">
        <f t="shared" si="9"/>
        <v>27</v>
      </c>
      <c r="Z10" s="42">
        <v>46</v>
      </c>
    </row>
    <row r="11" spans="1:26" ht="14.1" customHeight="1">
      <c r="A11" s="38" t="s">
        <v>246</v>
      </c>
      <c r="B11" s="38" t="s">
        <v>247</v>
      </c>
      <c r="C11" s="7">
        <v>45.2</v>
      </c>
      <c r="D11" s="13">
        <v>2</v>
      </c>
      <c r="E11" s="13">
        <v>0</v>
      </c>
      <c r="F11" s="13">
        <v>0</v>
      </c>
      <c r="G11" s="13">
        <v>0</v>
      </c>
      <c r="H11" s="13">
        <v>15</v>
      </c>
      <c r="I11" s="13">
        <v>0</v>
      </c>
      <c r="J11" s="13">
        <v>0</v>
      </c>
      <c r="K11" s="13">
        <v>0</v>
      </c>
      <c r="L11" s="13">
        <f t="shared" si="1"/>
        <v>62.2</v>
      </c>
      <c r="M11" s="13">
        <f t="shared" si="2"/>
        <v>12.440000000000001</v>
      </c>
      <c r="N11" s="40">
        <f t="shared" si="3"/>
        <v>28</v>
      </c>
      <c r="O11" s="82">
        <v>80.5</v>
      </c>
      <c r="P11" s="41">
        <f t="shared" si="0"/>
        <v>56.349999999999994</v>
      </c>
      <c r="Q11" s="19">
        <f t="shared" si="4"/>
        <v>24</v>
      </c>
      <c r="R11" s="13">
        <v>0</v>
      </c>
      <c r="S11" s="13">
        <v>0</v>
      </c>
      <c r="T11" s="13">
        <v>0</v>
      </c>
      <c r="U11" s="13">
        <f t="shared" si="5"/>
        <v>0</v>
      </c>
      <c r="V11" s="13">
        <f t="shared" si="6"/>
        <v>0</v>
      </c>
      <c r="W11" s="19">
        <f t="shared" si="7"/>
        <v>10</v>
      </c>
      <c r="X11" s="20">
        <f t="shared" si="8"/>
        <v>68.789999999999992</v>
      </c>
      <c r="Y11" s="19">
        <f t="shared" si="9"/>
        <v>24</v>
      </c>
      <c r="Z11" s="42">
        <v>42</v>
      </c>
    </row>
    <row r="12" spans="1:26" ht="14.1" customHeight="1">
      <c r="A12" s="38" t="s">
        <v>248</v>
      </c>
      <c r="B12" s="38" t="s">
        <v>249</v>
      </c>
      <c r="C12" s="7">
        <v>46.9</v>
      </c>
      <c r="D12" s="13">
        <v>2</v>
      </c>
      <c r="E12" s="13">
        <v>0</v>
      </c>
      <c r="F12" s="13">
        <v>0</v>
      </c>
      <c r="G12" s="13">
        <v>0</v>
      </c>
      <c r="H12" s="13">
        <v>15</v>
      </c>
      <c r="I12" s="13">
        <v>0</v>
      </c>
      <c r="J12" s="13">
        <v>0</v>
      </c>
      <c r="K12" s="13">
        <v>0</v>
      </c>
      <c r="L12" s="13">
        <f t="shared" si="1"/>
        <v>63.9</v>
      </c>
      <c r="M12" s="13">
        <f t="shared" si="2"/>
        <v>12.780000000000001</v>
      </c>
      <c r="N12" s="40">
        <f t="shared" si="3"/>
        <v>23</v>
      </c>
      <c r="O12" s="82">
        <v>88</v>
      </c>
      <c r="P12" s="41">
        <f t="shared" si="0"/>
        <v>61.599999999999994</v>
      </c>
      <c r="Q12" s="19">
        <f t="shared" si="4"/>
        <v>8</v>
      </c>
      <c r="R12" s="13">
        <v>0</v>
      </c>
      <c r="S12" s="13">
        <v>0</v>
      </c>
      <c r="T12" s="13">
        <v>1</v>
      </c>
      <c r="U12" s="13">
        <f t="shared" si="5"/>
        <v>1</v>
      </c>
      <c r="V12" s="13">
        <f>U12*0.1</f>
        <v>0.1</v>
      </c>
      <c r="W12" s="19">
        <f t="shared" si="7"/>
        <v>2</v>
      </c>
      <c r="X12" s="20">
        <f t="shared" si="8"/>
        <v>74.47999999999999</v>
      </c>
      <c r="Y12" s="19">
        <f t="shared" si="9"/>
        <v>10</v>
      </c>
      <c r="Z12" s="42">
        <v>11</v>
      </c>
    </row>
    <row r="13" spans="1:26" ht="14.1" customHeight="1">
      <c r="A13" s="38" t="s">
        <v>250</v>
      </c>
      <c r="B13" s="38" t="s">
        <v>457</v>
      </c>
      <c r="C13" s="7">
        <v>48.9</v>
      </c>
      <c r="D13" s="13">
        <v>2</v>
      </c>
      <c r="E13" s="13">
        <v>0</v>
      </c>
      <c r="F13" s="13">
        <v>5</v>
      </c>
      <c r="G13" s="13">
        <v>0</v>
      </c>
      <c r="H13" s="13">
        <v>20</v>
      </c>
      <c r="I13" s="13">
        <v>0</v>
      </c>
      <c r="J13" s="13">
        <v>0</v>
      </c>
      <c r="K13" s="13">
        <v>0</v>
      </c>
      <c r="L13" s="13">
        <f t="shared" si="1"/>
        <v>75.900000000000006</v>
      </c>
      <c r="M13" s="13">
        <f t="shared" si="2"/>
        <v>15.180000000000001</v>
      </c>
      <c r="N13" s="40">
        <f t="shared" si="3"/>
        <v>1</v>
      </c>
      <c r="O13" s="82">
        <v>87.81</v>
      </c>
      <c r="P13" s="41">
        <f t="shared" si="0"/>
        <v>61.466999999999999</v>
      </c>
      <c r="Q13" s="19">
        <f t="shared" si="4"/>
        <v>10</v>
      </c>
      <c r="R13" s="13">
        <v>0</v>
      </c>
      <c r="S13" s="13">
        <v>0</v>
      </c>
      <c r="T13" s="13">
        <v>1</v>
      </c>
      <c r="U13" s="13">
        <f t="shared" si="5"/>
        <v>1</v>
      </c>
      <c r="V13" s="13">
        <f t="shared" ref="V13:V38" si="10">U13*0.1</f>
        <v>0.1</v>
      </c>
      <c r="W13" s="19">
        <f t="shared" si="7"/>
        <v>2</v>
      </c>
      <c r="X13" s="20">
        <f t="shared" si="8"/>
        <v>76.747</v>
      </c>
      <c r="Y13" s="19">
        <f t="shared" si="9"/>
        <v>2</v>
      </c>
      <c r="Z13" s="42">
        <v>2</v>
      </c>
    </row>
    <row r="14" spans="1:26" ht="14.25" customHeight="1">
      <c r="A14" s="38" t="s">
        <v>252</v>
      </c>
      <c r="B14" s="38" t="s">
        <v>456</v>
      </c>
      <c r="C14" s="7">
        <v>47.1</v>
      </c>
      <c r="D14" s="13">
        <v>2</v>
      </c>
      <c r="E14" s="13">
        <v>6</v>
      </c>
      <c r="F14" s="13">
        <v>0</v>
      </c>
      <c r="G14" s="13">
        <v>0</v>
      </c>
      <c r="H14" s="13">
        <v>16</v>
      </c>
      <c r="I14" s="13">
        <v>0</v>
      </c>
      <c r="J14" s="13">
        <v>0</v>
      </c>
      <c r="K14" s="13">
        <v>0</v>
      </c>
      <c r="L14" s="13">
        <f t="shared" si="1"/>
        <v>71.099999999999994</v>
      </c>
      <c r="M14" s="13">
        <f t="shared" si="2"/>
        <v>14.219999999999999</v>
      </c>
      <c r="N14" s="40">
        <f t="shared" si="3"/>
        <v>3</v>
      </c>
      <c r="O14" s="82">
        <v>89.31</v>
      </c>
      <c r="P14" s="41">
        <f t="shared" si="0"/>
        <v>62.516999999999996</v>
      </c>
      <c r="Q14" s="19">
        <f t="shared" si="4"/>
        <v>3</v>
      </c>
      <c r="R14" s="13">
        <v>0</v>
      </c>
      <c r="S14" s="13">
        <v>0</v>
      </c>
      <c r="T14" s="13">
        <v>3</v>
      </c>
      <c r="U14" s="13">
        <f t="shared" si="5"/>
        <v>3</v>
      </c>
      <c r="V14" s="13">
        <f t="shared" si="10"/>
        <v>0.30000000000000004</v>
      </c>
      <c r="W14" s="19">
        <f t="shared" si="7"/>
        <v>1</v>
      </c>
      <c r="X14" s="20">
        <f t="shared" si="8"/>
        <v>77.036999999999992</v>
      </c>
      <c r="Y14" s="19">
        <f t="shared" si="9"/>
        <v>1</v>
      </c>
      <c r="Z14" s="42">
        <v>1</v>
      </c>
    </row>
    <row r="15" spans="1:26" ht="14.1" customHeight="1">
      <c r="A15" s="38" t="s">
        <v>254</v>
      </c>
      <c r="B15" s="38" t="s">
        <v>255</v>
      </c>
      <c r="C15" s="7">
        <v>47.1</v>
      </c>
      <c r="D15" s="13">
        <v>2</v>
      </c>
      <c r="E15" s="13">
        <v>0</v>
      </c>
      <c r="F15" s="13">
        <v>0</v>
      </c>
      <c r="G15" s="13">
        <v>0</v>
      </c>
      <c r="H15" s="13">
        <v>15</v>
      </c>
      <c r="I15" s="13">
        <v>0</v>
      </c>
      <c r="J15" s="13">
        <v>0</v>
      </c>
      <c r="K15" s="13">
        <v>0</v>
      </c>
      <c r="L15" s="13">
        <f t="shared" si="1"/>
        <v>64.099999999999994</v>
      </c>
      <c r="M15" s="13">
        <f t="shared" si="2"/>
        <v>12.82</v>
      </c>
      <c r="N15" s="40">
        <f t="shared" si="3"/>
        <v>17</v>
      </c>
      <c r="O15" s="82">
        <v>84.88</v>
      </c>
      <c r="P15" s="41">
        <f t="shared" si="0"/>
        <v>59.41599999999999</v>
      </c>
      <c r="Q15" s="19">
        <f t="shared" si="4"/>
        <v>17</v>
      </c>
      <c r="R15" s="13">
        <v>0</v>
      </c>
      <c r="S15" s="13">
        <v>0</v>
      </c>
      <c r="T15" s="13">
        <v>0</v>
      </c>
      <c r="U15" s="13">
        <f t="shared" si="5"/>
        <v>0</v>
      </c>
      <c r="V15" s="13">
        <f t="shared" si="10"/>
        <v>0</v>
      </c>
      <c r="W15" s="19">
        <f t="shared" si="7"/>
        <v>10</v>
      </c>
      <c r="X15" s="20">
        <f t="shared" si="8"/>
        <v>72.23599999999999</v>
      </c>
      <c r="Y15" s="19">
        <f t="shared" si="9"/>
        <v>18</v>
      </c>
      <c r="Z15" s="42">
        <v>25</v>
      </c>
    </row>
    <row r="16" spans="1:26" s="2" customFormat="1" ht="14.1" customHeight="1">
      <c r="A16" s="81" t="s">
        <v>256</v>
      </c>
      <c r="B16" s="81" t="s">
        <v>257</v>
      </c>
      <c r="C16" s="8">
        <v>46.5</v>
      </c>
      <c r="D16" s="43">
        <v>2</v>
      </c>
      <c r="E16" s="43">
        <v>0</v>
      </c>
      <c r="F16" s="43">
        <v>0</v>
      </c>
      <c r="G16" s="43">
        <v>0</v>
      </c>
      <c r="H16" s="43">
        <v>15</v>
      </c>
      <c r="I16" s="43">
        <v>0</v>
      </c>
      <c r="J16" s="43">
        <v>0</v>
      </c>
      <c r="K16" s="43">
        <v>0</v>
      </c>
      <c r="L16" s="43">
        <f t="shared" si="1"/>
        <v>63.5</v>
      </c>
      <c r="M16" s="43">
        <f t="shared" si="2"/>
        <v>12.700000000000001</v>
      </c>
      <c r="N16" s="44">
        <f t="shared" si="3"/>
        <v>25</v>
      </c>
      <c r="O16" s="83">
        <v>72.5</v>
      </c>
      <c r="P16" s="45">
        <f t="shared" si="0"/>
        <v>50.75</v>
      </c>
      <c r="Q16" s="46">
        <f t="shared" si="4"/>
        <v>29</v>
      </c>
      <c r="R16" s="43">
        <v>0</v>
      </c>
      <c r="S16" s="43">
        <v>0</v>
      </c>
      <c r="T16" s="43">
        <v>0</v>
      </c>
      <c r="U16" s="43">
        <f t="shared" si="5"/>
        <v>0</v>
      </c>
      <c r="V16" s="43">
        <f t="shared" si="10"/>
        <v>0</v>
      </c>
      <c r="W16" s="46">
        <f t="shared" si="7"/>
        <v>10</v>
      </c>
      <c r="X16" s="47">
        <f t="shared" si="8"/>
        <v>63.45</v>
      </c>
      <c r="Y16" s="46">
        <f t="shared" si="9"/>
        <v>29</v>
      </c>
      <c r="Z16" s="48">
        <v>53</v>
      </c>
    </row>
    <row r="17" spans="1:26" ht="14.1" customHeight="1">
      <c r="A17" s="38" t="s">
        <v>258</v>
      </c>
      <c r="B17" s="38" t="s">
        <v>259</v>
      </c>
      <c r="C17" s="49">
        <v>47.4</v>
      </c>
      <c r="D17" s="13">
        <v>2</v>
      </c>
      <c r="E17" s="13">
        <v>6</v>
      </c>
      <c r="F17" s="13">
        <v>0</v>
      </c>
      <c r="G17" s="13">
        <v>0</v>
      </c>
      <c r="H17" s="13">
        <v>15</v>
      </c>
      <c r="I17" s="13">
        <v>0</v>
      </c>
      <c r="J17" s="13">
        <v>0</v>
      </c>
      <c r="K17" s="13">
        <v>0</v>
      </c>
      <c r="L17" s="13">
        <f t="shared" si="1"/>
        <v>70.400000000000006</v>
      </c>
      <c r="M17" s="13">
        <f t="shared" si="2"/>
        <v>14.080000000000002</v>
      </c>
      <c r="N17" s="40">
        <f t="shared" si="3"/>
        <v>4</v>
      </c>
      <c r="O17" s="82">
        <v>83.44</v>
      </c>
      <c r="P17" s="41">
        <f t="shared" si="0"/>
        <v>58.407999999999994</v>
      </c>
      <c r="Q17" s="19">
        <f t="shared" si="4"/>
        <v>22</v>
      </c>
      <c r="R17" s="13">
        <v>0</v>
      </c>
      <c r="S17" s="13">
        <v>0</v>
      </c>
      <c r="T17" s="13">
        <v>0</v>
      </c>
      <c r="U17" s="13">
        <f t="shared" si="5"/>
        <v>0</v>
      </c>
      <c r="V17" s="13">
        <f t="shared" si="10"/>
        <v>0</v>
      </c>
      <c r="W17" s="19">
        <f t="shared" si="7"/>
        <v>10</v>
      </c>
      <c r="X17" s="20">
        <f t="shared" si="8"/>
        <v>72.488</v>
      </c>
      <c r="Y17" s="19">
        <f t="shared" si="9"/>
        <v>17</v>
      </c>
      <c r="Z17" s="42">
        <v>23</v>
      </c>
    </row>
    <row r="18" spans="1:26" ht="14.1" customHeight="1">
      <c r="A18" s="38" t="s">
        <v>260</v>
      </c>
      <c r="B18" s="38" t="s">
        <v>459</v>
      </c>
      <c r="C18" s="49">
        <v>47.4</v>
      </c>
      <c r="D18" s="13">
        <v>2</v>
      </c>
      <c r="E18" s="13">
        <v>6</v>
      </c>
      <c r="F18" s="13">
        <v>0</v>
      </c>
      <c r="G18" s="13">
        <v>0</v>
      </c>
      <c r="H18" s="13">
        <v>15</v>
      </c>
      <c r="I18" s="13">
        <v>0</v>
      </c>
      <c r="J18" s="13">
        <v>0</v>
      </c>
      <c r="K18" s="13">
        <v>0</v>
      </c>
      <c r="L18" s="13">
        <f t="shared" si="1"/>
        <v>70.400000000000006</v>
      </c>
      <c r="M18" s="13">
        <f t="shared" si="2"/>
        <v>14.080000000000002</v>
      </c>
      <c r="N18" s="40">
        <f t="shared" si="3"/>
        <v>4</v>
      </c>
      <c r="O18" s="82">
        <v>88.44</v>
      </c>
      <c r="P18" s="41">
        <f t="shared" si="0"/>
        <v>61.907999999999994</v>
      </c>
      <c r="Q18" s="19">
        <f t="shared" si="4"/>
        <v>5</v>
      </c>
      <c r="R18" s="13">
        <v>0</v>
      </c>
      <c r="S18" s="13">
        <v>0</v>
      </c>
      <c r="T18" s="13">
        <v>1</v>
      </c>
      <c r="U18" s="13">
        <f t="shared" si="5"/>
        <v>1</v>
      </c>
      <c r="V18" s="13">
        <f t="shared" si="10"/>
        <v>0.1</v>
      </c>
      <c r="W18" s="19">
        <f t="shared" si="7"/>
        <v>2</v>
      </c>
      <c r="X18" s="20">
        <f t="shared" si="8"/>
        <v>76.087999999999994</v>
      </c>
      <c r="Y18" s="19">
        <f t="shared" si="9"/>
        <v>4</v>
      </c>
      <c r="Z18" s="42">
        <v>4</v>
      </c>
    </row>
    <row r="19" spans="1:26" s="2" customFormat="1" ht="14.1" customHeight="1">
      <c r="A19" s="81" t="s">
        <v>262</v>
      </c>
      <c r="B19" s="81" t="s">
        <v>263</v>
      </c>
      <c r="C19" s="8">
        <v>46.8</v>
      </c>
      <c r="D19" s="43">
        <v>2</v>
      </c>
      <c r="E19" s="43">
        <v>0</v>
      </c>
      <c r="F19" s="43">
        <v>0</v>
      </c>
      <c r="G19" s="43">
        <v>0</v>
      </c>
      <c r="H19" s="43">
        <v>15</v>
      </c>
      <c r="I19" s="43">
        <v>0</v>
      </c>
      <c r="J19" s="43">
        <v>0</v>
      </c>
      <c r="K19" s="43">
        <v>0</v>
      </c>
      <c r="L19" s="43">
        <f t="shared" si="1"/>
        <v>63.8</v>
      </c>
      <c r="M19" s="43">
        <f t="shared" si="2"/>
        <v>12.76</v>
      </c>
      <c r="N19" s="44">
        <f t="shared" si="3"/>
        <v>24</v>
      </c>
      <c r="O19" s="83">
        <v>67.63</v>
      </c>
      <c r="P19" s="45">
        <f t="shared" si="0"/>
        <v>47.340999999999994</v>
      </c>
      <c r="Q19" s="46">
        <f t="shared" si="4"/>
        <v>31</v>
      </c>
      <c r="R19" s="43">
        <v>0</v>
      </c>
      <c r="S19" s="43">
        <v>0</v>
      </c>
      <c r="T19" s="43">
        <v>0</v>
      </c>
      <c r="U19" s="43">
        <f t="shared" si="5"/>
        <v>0</v>
      </c>
      <c r="V19" s="43">
        <f t="shared" si="10"/>
        <v>0</v>
      </c>
      <c r="W19" s="46">
        <f t="shared" si="7"/>
        <v>10</v>
      </c>
      <c r="X19" s="47">
        <f t="shared" si="8"/>
        <v>60.100999999999992</v>
      </c>
      <c r="Y19" s="46">
        <f t="shared" si="9"/>
        <v>31</v>
      </c>
      <c r="Z19" s="48">
        <v>57</v>
      </c>
    </row>
    <row r="20" spans="1:26" ht="14.1" customHeight="1">
      <c r="A20" s="38" t="s">
        <v>264</v>
      </c>
      <c r="B20" s="38" t="s">
        <v>265</v>
      </c>
      <c r="C20" s="49">
        <v>47.5</v>
      </c>
      <c r="D20" s="13">
        <v>2</v>
      </c>
      <c r="E20" s="13">
        <v>0</v>
      </c>
      <c r="F20" s="13">
        <v>0</v>
      </c>
      <c r="G20" s="13">
        <v>0</v>
      </c>
      <c r="H20" s="13">
        <v>15</v>
      </c>
      <c r="I20" s="13">
        <v>0</v>
      </c>
      <c r="J20" s="13">
        <v>0</v>
      </c>
      <c r="K20" s="13">
        <v>0</v>
      </c>
      <c r="L20" s="13">
        <f t="shared" si="1"/>
        <v>64.5</v>
      </c>
      <c r="M20" s="13">
        <f t="shared" si="2"/>
        <v>12.9</v>
      </c>
      <c r="N20" s="40">
        <f t="shared" si="3"/>
        <v>9</v>
      </c>
      <c r="O20" s="82">
        <v>87.88</v>
      </c>
      <c r="P20" s="41">
        <f t="shared" si="0"/>
        <v>61.515999999999991</v>
      </c>
      <c r="Q20" s="19">
        <f t="shared" si="4"/>
        <v>9</v>
      </c>
      <c r="R20" s="13">
        <v>0</v>
      </c>
      <c r="S20" s="13">
        <v>0</v>
      </c>
      <c r="T20" s="13">
        <v>1</v>
      </c>
      <c r="U20" s="13">
        <f t="shared" si="5"/>
        <v>1</v>
      </c>
      <c r="V20" s="13">
        <f t="shared" si="10"/>
        <v>0.1</v>
      </c>
      <c r="W20" s="19">
        <f t="shared" si="7"/>
        <v>2</v>
      </c>
      <c r="X20" s="20">
        <f t="shared" si="8"/>
        <v>74.515999999999991</v>
      </c>
      <c r="Y20" s="19">
        <f t="shared" si="9"/>
        <v>9</v>
      </c>
      <c r="Z20" s="42">
        <v>10</v>
      </c>
    </row>
    <row r="21" spans="1:26" s="2" customFormat="1" ht="14.1" customHeight="1">
      <c r="A21" s="81" t="s">
        <v>266</v>
      </c>
      <c r="B21" s="81" t="s">
        <v>267</v>
      </c>
      <c r="C21" s="8">
        <v>46.4</v>
      </c>
      <c r="D21" s="43">
        <v>2</v>
      </c>
      <c r="E21" s="43">
        <v>0</v>
      </c>
      <c r="F21" s="43">
        <v>0</v>
      </c>
      <c r="G21" s="43">
        <v>0</v>
      </c>
      <c r="H21" s="43">
        <v>15</v>
      </c>
      <c r="I21" s="43">
        <v>0</v>
      </c>
      <c r="J21" s="43">
        <v>0</v>
      </c>
      <c r="K21" s="43">
        <v>0</v>
      </c>
      <c r="L21" s="43">
        <f t="shared" si="1"/>
        <v>63.4</v>
      </c>
      <c r="M21" s="43">
        <f t="shared" si="2"/>
        <v>12.68</v>
      </c>
      <c r="N21" s="44">
        <f t="shared" si="3"/>
        <v>27</v>
      </c>
      <c r="O21" s="83">
        <v>76.63</v>
      </c>
      <c r="P21" s="45">
        <f t="shared" si="0"/>
        <v>53.640999999999991</v>
      </c>
      <c r="Q21" s="46">
        <f t="shared" si="4"/>
        <v>28</v>
      </c>
      <c r="R21" s="43">
        <v>0</v>
      </c>
      <c r="S21" s="43">
        <v>0</v>
      </c>
      <c r="T21" s="43">
        <v>0</v>
      </c>
      <c r="U21" s="43">
        <f t="shared" si="5"/>
        <v>0</v>
      </c>
      <c r="V21" s="43">
        <f t="shared" si="10"/>
        <v>0</v>
      </c>
      <c r="W21" s="46">
        <f t="shared" si="7"/>
        <v>10</v>
      </c>
      <c r="X21" s="47">
        <f t="shared" si="8"/>
        <v>66.320999999999998</v>
      </c>
      <c r="Y21" s="46">
        <f t="shared" si="9"/>
        <v>28</v>
      </c>
      <c r="Z21" s="48">
        <v>51</v>
      </c>
    </row>
    <row r="22" spans="1:26" ht="14.1" customHeight="1">
      <c r="A22" s="38" t="s">
        <v>268</v>
      </c>
      <c r="B22" s="38" t="s">
        <v>460</v>
      </c>
      <c r="C22" s="49">
        <v>47</v>
      </c>
      <c r="D22" s="13">
        <v>2</v>
      </c>
      <c r="E22" s="13">
        <v>0</v>
      </c>
      <c r="F22" s="13">
        <v>0</v>
      </c>
      <c r="G22" s="13">
        <v>0</v>
      </c>
      <c r="H22" s="13">
        <v>15</v>
      </c>
      <c r="I22" s="13">
        <v>0</v>
      </c>
      <c r="J22" s="13">
        <v>0</v>
      </c>
      <c r="K22" s="13">
        <v>0</v>
      </c>
      <c r="L22" s="13">
        <f t="shared" si="1"/>
        <v>64</v>
      </c>
      <c r="M22" s="13">
        <f t="shared" si="2"/>
        <v>12.8</v>
      </c>
      <c r="N22" s="40">
        <f t="shared" si="3"/>
        <v>21</v>
      </c>
      <c r="O22" s="82">
        <v>89.5</v>
      </c>
      <c r="P22" s="41">
        <f t="shared" si="0"/>
        <v>62.65</v>
      </c>
      <c r="Q22" s="19">
        <f t="shared" si="4"/>
        <v>2</v>
      </c>
      <c r="R22" s="13">
        <v>0</v>
      </c>
      <c r="S22" s="13">
        <v>0</v>
      </c>
      <c r="T22" s="13">
        <v>0</v>
      </c>
      <c r="U22" s="13">
        <f t="shared" si="5"/>
        <v>0</v>
      </c>
      <c r="V22" s="13">
        <f t="shared" si="10"/>
        <v>0</v>
      </c>
      <c r="W22" s="19">
        <f t="shared" si="7"/>
        <v>10</v>
      </c>
      <c r="X22" s="20">
        <f t="shared" si="8"/>
        <v>75.45</v>
      </c>
      <c r="Y22" s="19">
        <f t="shared" si="9"/>
        <v>5</v>
      </c>
      <c r="Z22" s="42">
        <v>5</v>
      </c>
    </row>
    <row r="23" spans="1:26" ht="14.1" customHeight="1">
      <c r="A23" s="38" t="s">
        <v>269</v>
      </c>
      <c r="B23" s="38" t="s">
        <v>408</v>
      </c>
      <c r="C23" s="49">
        <v>47.4</v>
      </c>
      <c r="D23" s="13">
        <v>2</v>
      </c>
      <c r="E23" s="13">
        <v>0</v>
      </c>
      <c r="F23" s="13">
        <v>0</v>
      </c>
      <c r="G23" s="13">
        <v>0</v>
      </c>
      <c r="H23" s="13">
        <v>16</v>
      </c>
      <c r="I23" s="13">
        <v>0</v>
      </c>
      <c r="J23" s="13">
        <v>0</v>
      </c>
      <c r="K23" s="13">
        <v>0</v>
      </c>
      <c r="L23" s="13">
        <f t="shared" si="1"/>
        <v>65.400000000000006</v>
      </c>
      <c r="M23" s="13">
        <f t="shared" si="2"/>
        <v>13.080000000000002</v>
      </c>
      <c r="N23" s="40">
        <f t="shared" si="3"/>
        <v>8</v>
      </c>
      <c r="O23" s="82">
        <v>85.06</v>
      </c>
      <c r="P23" s="41">
        <f t="shared" si="0"/>
        <v>59.541999999999994</v>
      </c>
      <c r="Q23" s="19">
        <f t="shared" si="4"/>
        <v>16</v>
      </c>
      <c r="R23" s="13">
        <v>0</v>
      </c>
      <c r="S23" s="13">
        <v>0</v>
      </c>
      <c r="T23" s="13">
        <v>0</v>
      </c>
      <c r="U23" s="13">
        <f t="shared" si="5"/>
        <v>0</v>
      </c>
      <c r="V23" s="13">
        <f t="shared" si="10"/>
        <v>0</v>
      </c>
      <c r="W23" s="19">
        <f t="shared" si="7"/>
        <v>10</v>
      </c>
      <c r="X23" s="20">
        <f t="shared" si="8"/>
        <v>72.622</v>
      </c>
      <c r="Y23" s="19">
        <f t="shared" si="9"/>
        <v>16</v>
      </c>
      <c r="Z23" s="42">
        <v>22</v>
      </c>
    </row>
    <row r="24" spans="1:26" ht="14.1" customHeight="1">
      <c r="A24" s="38" t="s">
        <v>270</v>
      </c>
      <c r="B24" s="38" t="s">
        <v>458</v>
      </c>
      <c r="C24" s="49">
        <v>47.2</v>
      </c>
      <c r="D24" s="13">
        <v>2</v>
      </c>
      <c r="E24" s="13">
        <v>0</v>
      </c>
      <c r="F24" s="13">
        <v>0</v>
      </c>
      <c r="G24" s="13">
        <v>0</v>
      </c>
      <c r="H24" s="13">
        <v>15</v>
      </c>
      <c r="I24" s="13">
        <v>0</v>
      </c>
      <c r="J24" s="13">
        <v>0</v>
      </c>
      <c r="K24" s="13">
        <v>0</v>
      </c>
      <c r="L24" s="13">
        <f t="shared" si="1"/>
        <v>64.2</v>
      </c>
      <c r="M24" s="13">
        <f t="shared" si="2"/>
        <v>12.840000000000002</v>
      </c>
      <c r="N24" s="40">
        <f t="shared" si="3"/>
        <v>15</v>
      </c>
      <c r="O24" s="82">
        <v>90.75</v>
      </c>
      <c r="P24" s="41">
        <f t="shared" si="0"/>
        <v>63.524999999999999</v>
      </c>
      <c r="Q24" s="19">
        <f t="shared" si="4"/>
        <v>1</v>
      </c>
      <c r="R24" s="13">
        <v>0</v>
      </c>
      <c r="S24" s="13">
        <v>0</v>
      </c>
      <c r="T24" s="13">
        <v>0</v>
      </c>
      <c r="U24" s="13">
        <f t="shared" si="5"/>
        <v>0</v>
      </c>
      <c r="V24" s="13">
        <f t="shared" si="10"/>
        <v>0</v>
      </c>
      <c r="W24" s="19">
        <f t="shared" si="7"/>
        <v>10</v>
      </c>
      <c r="X24" s="20">
        <f t="shared" si="8"/>
        <v>76.364999999999995</v>
      </c>
      <c r="Y24" s="19">
        <f t="shared" si="9"/>
        <v>3</v>
      </c>
      <c r="Z24" s="42">
        <v>3</v>
      </c>
    </row>
    <row r="25" spans="1:26" ht="14.1" customHeight="1">
      <c r="A25" s="38" t="s">
        <v>272</v>
      </c>
      <c r="B25" s="38" t="s">
        <v>273</v>
      </c>
      <c r="C25" s="49">
        <v>47.4</v>
      </c>
      <c r="D25" s="13">
        <v>2</v>
      </c>
      <c r="E25" s="13">
        <v>0</v>
      </c>
      <c r="F25" s="13">
        <v>0</v>
      </c>
      <c r="G25" s="13">
        <v>0</v>
      </c>
      <c r="H25" s="13">
        <v>15</v>
      </c>
      <c r="I25" s="13">
        <v>0</v>
      </c>
      <c r="J25" s="13">
        <v>0</v>
      </c>
      <c r="K25" s="13">
        <v>0</v>
      </c>
      <c r="L25" s="13">
        <f t="shared" si="1"/>
        <v>64.400000000000006</v>
      </c>
      <c r="M25" s="13">
        <f t="shared" si="2"/>
        <v>12.880000000000003</v>
      </c>
      <c r="N25" s="40">
        <f t="shared" si="3"/>
        <v>10</v>
      </c>
      <c r="O25" s="82">
        <v>87.56</v>
      </c>
      <c r="P25" s="41">
        <f t="shared" si="0"/>
        <v>61.291999999999994</v>
      </c>
      <c r="Q25" s="19">
        <f t="shared" si="4"/>
        <v>11</v>
      </c>
      <c r="R25" s="13">
        <v>0</v>
      </c>
      <c r="S25" s="13">
        <v>0</v>
      </c>
      <c r="T25" s="13">
        <v>0</v>
      </c>
      <c r="U25" s="13">
        <f t="shared" si="5"/>
        <v>0</v>
      </c>
      <c r="V25" s="13">
        <f t="shared" si="10"/>
        <v>0</v>
      </c>
      <c r="W25" s="19">
        <f t="shared" si="7"/>
        <v>10</v>
      </c>
      <c r="X25" s="20">
        <f t="shared" si="8"/>
        <v>74.171999999999997</v>
      </c>
      <c r="Y25" s="19">
        <f t="shared" si="9"/>
        <v>11</v>
      </c>
      <c r="Z25" s="42">
        <v>12</v>
      </c>
    </row>
    <row r="26" spans="1:26" ht="14.1" customHeight="1">
      <c r="A26" s="38" t="s">
        <v>274</v>
      </c>
      <c r="B26" s="38" t="s">
        <v>275</v>
      </c>
      <c r="C26" s="49">
        <v>47.1</v>
      </c>
      <c r="D26" s="13">
        <v>2</v>
      </c>
      <c r="E26" s="13">
        <v>0</v>
      </c>
      <c r="F26" s="13">
        <v>0</v>
      </c>
      <c r="G26" s="13">
        <v>0</v>
      </c>
      <c r="H26" s="13">
        <v>15</v>
      </c>
      <c r="I26" s="13">
        <v>0</v>
      </c>
      <c r="J26" s="13">
        <v>0</v>
      </c>
      <c r="K26" s="13">
        <v>0</v>
      </c>
      <c r="L26" s="13">
        <f t="shared" si="1"/>
        <v>64.099999999999994</v>
      </c>
      <c r="M26" s="13">
        <f t="shared" si="2"/>
        <v>12.82</v>
      </c>
      <c r="N26" s="40">
        <f t="shared" si="3"/>
        <v>17</v>
      </c>
      <c r="O26" s="82">
        <v>84.19</v>
      </c>
      <c r="P26" s="41">
        <f t="shared" si="0"/>
        <v>58.932999999999993</v>
      </c>
      <c r="Q26" s="19">
        <f t="shared" si="4"/>
        <v>19</v>
      </c>
      <c r="R26" s="13">
        <v>0</v>
      </c>
      <c r="S26" s="13">
        <v>0</v>
      </c>
      <c r="T26" s="13">
        <v>0</v>
      </c>
      <c r="U26" s="13">
        <f t="shared" si="5"/>
        <v>0</v>
      </c>
      <c r="V26" s="13">
        <f t="shared" si="10"/>
        <v>0</v>
      </c>
      <c r="W26" s="19">
        <f t="shared" si="7"/>
        <v>10</v>
      </c>
      <c r="X26" s="20">
        <f t="shared" si="8"/>
        <v>71.752999999999986</v>
      </c>
      <c r="Y26" s="19">
        <f t="shared" si="9"/>
        <v>20</v>
      </c>
      <c r="Z26" s="42">
        <v>30</v>
      </c>
    </row>
    <row r="27" spans="1:26" ht="14.1" customHeight="1">
      <c r="A27" s="38" t="s">
        <v>276</v>
      </c>
      <c r="B27" s="38" t="s">
        <v>277</v>
      </c>
      <c r="C27" s="49">
        <v>47.4</v>
      </c>
      <c r="D27" s="13">
        <v>2</v>
      </c>
      <c r="E27" s="13">
        <v>0</v>
      </c>
      <c r="F27" s="13">
        <v>0</v>
      </c>
      <c r="G27" s="13">
        <v>0</v>
      </c>
      <c r="H27" s="13">
        <v>15</v>
      </c>
      <c r="I27" s="13">
        <v>0</v>
      </c>
      <c r="J27" s="13">
        <v>0</v>
      </c>
      <c r="K27" s="13">
        <v>0</v>
      </c>
      <c r="L27" s="13">
        <f t="shared" si="1"/>
        <v>64.400000000000006</v>
      </c>
      <c r="M27" s="13">
        <f t="shared" si="2"/>
        <v>12.880000000000003</v>
      </c>
      <c r="N27" s="40">
        <f t="shared" si="3"/>
        <v>10</v>
      </c>
      <c r="O27" s="82">
        <v>85.94</v>
      </c>
      <c r="P27" s="41">
        <f t="shared" si="0"/>
        <v>60.157999999999994</v>
      </c>
      <c r="Q27" s="19">
        <f t="shared" si="4"/>
        <v>14</v>
      </c>
      <c r="R27" s="13">
        <v>0</v>
      </c>
      <c r="S27" s="13">
        <v>0</v>
      </c>
      <c r="T27" s="13">
        <v>0</v>
      </c>
      <c r="U27" s="13">
        <f t="shared" si="5"/>
        <v>0</v>
      </c>
      <c r="V27" s="13">
        <f t="shared" si="10"/>
        <v>0</v>
      </c>
      <c r="W27" s="19">
        <f t="shared" si="7"/>
        <v>10</v>
      </c>
      <c r="X27" s="20">
        <f t="shared" si="8"/>
        <v>73.037999999999997</v>
      </c>
      <c r="Y27" s="19">
        <f t="shared" si="9"/>
        <v>13</v>
      </c>
      <c r="Z27" s="42">
        <v>18</v>
      </c>
    </row>
    <row r="28" spans="1:26" ht="14.1" customHeight="1">
      <c r="A28" s="38" t="s">
        <v>278</v>
      </c>
      <c r="B28" s="38" t="s">
        <v>462</v>
      </c>
      <c r="C28" s="49">
        <v>47.2</v>
      </c>
      <c r="D28" s="13">
        <v>2</v>
      </c>
      <c r="E28" s="13">
        <v>0</v>
      </c>
      <c r="F28" s="13">
        <v>0</v>
      </c>
      <c r="G28" s="13">
        <v>0</v>
      </c>
      <c r="H28" s="13">
        <v>15</v>
      </c>
      <c r="I28" s="13">
        <v>0</v>
      </c>
      <c r="J28" s="13">
        <v>0</v>
      </c>
      <c r="K28" s="13">
        <v>0</v>
      </c>
      <c r="L28" s="13">
        <f t="shared" si="1"/>
        <v>64.2</v>
      </c>
      <c r="M28" s="13">
        <f t="shared" si="2"/>
        <v>12.840000000000002</v>
      </c>
      <c r="N28" s="40">
        <f t="shared" si="3"/>
        <v>15</v>
      </c>
      <c r="O28" s="82">
        <v>88.13</v>
      </c>
      <c r="P28" s="41">
        <f t="shared" si="0"/>
        <v>61.690999999999995</v>
      </c>
      <c r="Q28" s="19">
        <f t="shared" si="4"/>
        <v>6</v>
      </c>
      <c r="R28" s="13">
        <v>0</v>
      </c>
      <c r="S28" s="13">
        <v>0</v>
      </c>
      <c r="T28" s="13">
        <v>1</v>
      </c>
      <c r="U28" s="13">
        <f t="shared" si="5"/>
        <v>1</v>
      </c>
      <c r="V28" s="13">
        <f t="shared" si="10"/>
        <v>0.1</v>
      </c>
      <c r="W28" s="19">
        <f t="shared" si="7"/>
        <v>2</v>
      </c>
      <c r="X28" s="20">
        <f t="shared" si="8"/>
        <v>74.630999999999986</v>
      </c>
      <c r="Y28" s="19">
        <f t="shared" si="9"/>
        <v>7</v>
      </c>
      <c r="Z28" s="42">
        <v>8</v>
      </c>
    </row>
    <row r="29" spans="1:26" ht="14.1" customHeight="1">
      <c r="A29" s="38" t="s">
        <v>280</v>
      </c>
      <c r="B29" s="38" t="s">
        <v>461</v>
      </c>
      <c r="C29" s="49">
        <v>47.1</v>
      </c>
      <c r="D29" s="13">
        <v>2</v>
      </c>
      <c r="E29" s="13">
        <v>0</v>
      </c>
      <c r="F29" s="13">
        <v>0</v>
      </c>
      <c r="G29" s="13">
        <v>0</v>
      </c>
      <c r="H29" s="13">
        <v>15</v>
      </c>
      <c r="I29" s="13">
        <v>0</v>
      </c>
      <c r="J29" s="13">
        <v>0</v>
      </c>
      <c r="K29" s="13">
        <v>0</v>
      </c>
      <c r="L29" s="13">
        <f t="shared" si="1"/>
        <v>64.099999999999994</v>
      </c>
      <c r="M29" s="13">
        <f t="shared" si="2"/>
        <v>12.82</v>
      </c>
      <c r="N29" s="40">
        <f t="shared" si="3"/>
        <v>17</v>
      </c>
      <c r="O29" s="82">
        <v>88.69</v>
      </c>
      <c r="P29" s="41">
        <f t="shared" si="0"/>
        <v>62.082999999999991</v>
      </c>
      <c r="Q29" s="19">
        <f t="shared" si="4"/>
        <v>4</v>
      </c>
      <c r="R29" s="13">
        <v>0</v>
      </c>
      <c r="S29" s="13">
        <v>0</v>
      </c>
      <c r="T29" s="13">
        <v>1</v>
      </c>
      <c r="U29" s="13">
        <f t="shared" si="5"/>
        <v>1</v>
      </c>
      <c r="V29" s="13">
        <f t="shared" si="10"/>
        <v>0.1</v>
      </c>
      <c r="W29" s="19">
        <f t="shared" si="7"/>
        <v>2</v>
      </c>
      <c r="X29" s="20">
        <f t="shared" si="8"/>
        <v>75.002999999999986</v>
      </c>
      <c r="Y29" s="19">
        <f t="shared" si="9"/>
        <v>6</v>
      </c>
      <c r="Z29" s="42">
        <v>7</v>
      </c>
    </row>
    <row r="30" spans="1:26" ht="14.1" customHeight="1">
      <c r="A30" s="38" t="s">
        <v>282</v>
      </c>
      <c r="B30" s="38" t="s">
        <v>283</v>
      </c>
      <c r="C30" s="49">
        <v>47.5</v>
      </c>
      <c r="D30" s="13">
        <v>2</v>
      </c>
      <c r="E30" s="13">
        <v>0</v>
      </c>
      <c r="F30" s="13">
        <v>0</v>
      </c>
      <c r="G30" s="13">
        <v>0</v>
      </c>
      <c r="H30" s="13">
        <v>16</v>
      </c>
      <c r="I30" s="13">
        <v>0</v>
      </c>
      <c r="J30" s="13">
        <v>0</v>
      </c>
      <c r="K30" s="13">
        <v>0</v>
      </c>
      <c r="L30" s="13">
        <f t="shared" si="1"/>
        <v>65.5</v>
      </c>
      <c r="M30" s="13">
        <f t="shared" si="2"/>
        <v>13.100000000000001</v>
      </c>
      <c r="N30" s="40">
        <f t="shared" si="3"/>
        <v>7</v>
      </c>
      <c r="O30" s="82">
        <v>86.25</v>
      </c>
      <c r="P30" s="41">
        <f t="shared" si="0"/>
        <v>60.374999999999993</v>
      </c>
      <c r="Q30" s="19">
        <f t="shared" si="4"/>
        <v>13</v>
      </c>
      <c r="R30" s="13">
        <v>0</v>
      </c>
      <c r="S30" s="13">
        <v>0</v>
      </c>
      <c r="T30" s="13">
        <v>0</v>
      </c>
      <c r="U30" s="13">
        <f t="shared" si="5"/>
        <v>0</v>
      </c>
      <c r="V30" s="13">
        <f t="shared" si="10"/>
        <v>0</v>
      </c>
      <c r="W30" s="19">
        <f t="shared" si="7"/>
        <v>10</v>
      </c>
      <c r="X30" s="20">
        <f t="shared" si="8"/>
        <v>73.474999999999994</v>
      </c>
      <c r="Y30" s="19">
        <f t="shared" si="9"/>
        <v>12</v>
      </c>
      <c r="Z30" s="42">
        <v>14</v>
      </c>
    </row>
    <row r="31" spans="1:26" ht="14.1" customHeight="1">
      <c r="A31" s="38" t="s">
        <v>284</v>
      </c>
      <c r="B31" s="38" t="s">
        <v>285</v>
      </c>
      <c r="C31" s="49">
        <v>47.55</v>
      </c>
      <c r="D31" s="13">
        <v>2</v>
      </c>
      <c r="E31" s="13">
        <v>0</v>
      </c>
      <c r="F31" s="13">
        <v>0</v>
      </c>
      <c r="G31" s="13">
        <v>0</v>
      </c>
      <c r="H31" s="13">
        <v>16</v>
      </c>
      <c r="I31" s="13">
        <v>0</v>
      </c>
      <c r="J31" s="13">
        <v>0</v>
      </c>
      <c r="K31" s="13">
        <v>0</v>
      </c>
      <c r="L31" s="13">
        <f t="shared" si="1"/>
        <v>65.55</v>
      </c>
      <c r="M31" s="13">
        <f t="shared" si="2"/>
        <v>13.11</v>
      </c>
      <c r="N31" s="40">
        <f t="shared" si="3"/>
        <v>6</v>
      </c>
      <c r="O31" s="82">
        <v>84.25</v>
      </c>
      <c r="P31" s="41">
        <f t="shared" si="0"/>
        <v>58.974999999999994</v>
      </c>
      <c r="Q31" s="19">
        <f t="shared" si="4"/>
        <v>18</v>
      </c>
      <c r="R31" s="13">
        <v>0</v>
      </c>
      <c r="S31" s="13">
        <v>0</v>
      </c>
      <c r="T31" s="13">
        <v>1</v>
      </c>
      <c r="U31" s="13">
        <f t="shared" si="5"/>
        <v>1</v>
      </c>
      <c r="V31" s="13">
        <f t="shared" si="10"/>
        <v>0.1</v>
      </c>
      <c r="W31" s="19">
        <f t="shared" si="7"/>
        <v>2</v>
      </c>
      <c r="X31" s="20">
        <f t="shared" si="8"/>
        <v>72.184999999999988</v>
      </c>
      <c r="Y31" s="19">
        <f t="shared" si="9"/>
        <v>19</v>
      </c>
      <c r="Z31" s="42">
        <v>26</v>
      </c>
    </row>
    <row r="32" spans="1:26" ht="14.1" customHeight="1">
      <c r="A32" s="38" t="s">
        <v>286</v>
      </c>
      <c r="B32" s="38" t="s">
        <v>287</v>
      </c>
      <c r="C32" s="49">
        <v>47.1</v>
      </c>
      <c r="D32" s="13">
        <v>2</v>
      </c>
      <c r="E32" s="13">
        <v>0</v>
      </c>
      <c r="F32" s="13">
        <v>0</v>
      </c>
      <c r="G32" s="13">
        <v>0</v>
      </c>
      <c r="H32" s="13">
        <v>15</v>
      </c>
      <c r="I32" s="13">
        <v>0</v>
      </c>
      <c r="J32" s="13">
        <v>0</v>
      </c>
      <c r="K32" s="13">
        <v>0</v>
      </c>
      <c r="L32" s="13">
        <f t="shared" si="1"/>
        <v>64.099999999999994</v>
      </c>
      <c r="M32" s="13">
        <f t="shared" si="2"/>
        <v>12.82</v>
      </c>
      <c r="N32" s="40">
        <f t="shared" si="3"/>
        <v>17</v>
      </c>
      <c r="O32" s="82">
        <v>84</v>
      </c>
      <c r="P32" s="41">
        <f t="shared" si="0"/>
        <v>58.8</v>
      </c>
      <c r="Q32" s="19">
        <f t="shared" si="4"/>
        <v>20</v>
      </c>
      <c r="R32" s="13">
        <v>0</v>
      </c>
      <c r="S32" s="13">
        <v>0</v>
      </c>
      <c r="T32" s="13">
        <v>0</v>
      </c>
      <c r="U32" s="13">
        <f t="shared" si="5"/>
        <v>0</v>
      </c>
      <c r="V32" s="13">
        <f t="shared" si="10"/>
        <v>0</v>
      </c>
      <c r="W32" s="19">
        <f t="shared" si="7"/>
        <v>10</v>
      </c>
      <c r="X32" s="20">
        <f t="shared" si="8"/>
        <v>71.62</v>
      </c>
      <c r="Y32" s="19">
        <f t="shared" si="9"/>
        <v>21</v>
      </c>
      <c r="Z32" s="42">
        <v>32</v>
      </c>
    </row>
    <row r="33" spans="1:26" ht="14.1" customHeight="1">
      <c r="A33" s="38" t="s">
        <v>288</v>
      </c>
      <c r="B33" s="38" t="s">
        <v>289</v>
      </c>
      <c r="C33" s="49">
        <v>49.2</v>
      </c>
      <c r="D33" s="13">
        <v>2</v>
      </c>
      <c r="E33" s="13">
        <v>6</v>
      </c>
      <c r="F33" s="13">
        <v>0</v>
      </c>
      <c r="G33" s="13">
        <v>0</v>
      </c>
      <c r="H33" s="13">
        <v>16</v>
      </c>
      <c r="I33" s="13">
        <v>0</v>
      </c>
      <c r="J33" s="13">
        <v>0</v>
      </c>
      <c r="K33" s="13">
        <v>0</v>
      </c>
      <c r="L33" s="13">
        <f t="shared" si="1"/>
        <v>73.2</v>
      </c>
      <c r="M33" s="13">
        <f t="shared" si="2"/>
        <v>14.64</v>
      </c>
      <c r="N33" s="40">
        <f t="shared" si="3"/>
        <v>2</v>
      </c>
      <c r="O33" s="82">
        <v>77</v>
      </c>
      <c r="P33" s="41">
        <f t="shared" si="0"/>
        <v>53.9</v>
      </c>
      <c r="Q33" s="19">
        <f t="shared" si="4"/>
        <v>27</v>
      </c>
      <c r="R33" s="13">
        <v>0</v>
      </c>
      <c r="S33" s="13">
        <v>0</v>
      </c>
      <c r="T33" s="13">
        <v>1</v>
      </c>
      <c r="U33" s="13">
        <f t="shared" si="5"/>
        <v>1</v>
      </c>
      <c r="V33" s="13">
        <f t="shared" si="10"/>
        <v>0.1</v>
      </c>
      <c r="W33" s="19">
        <f t="shared" si="7"/>
        <v>2</v>
      </c>
      <c r="X33" s="20">
        <f t="shared" si="8"/>
        <v>68.639999999999986</v>
      </c>
      <c r="Y33" s="19">
        <f t="shared" si="9"/>
        <v>26</v>
      </c>
      <c r="Z33" s="42">
        <v>45</v>
      </c>
    </row>
    <row r="34" spans="1:26" ht="14.1" customHeight="1">
      <c r="A34" s="38" t="s">
        <v>290</v>
      </c>
      <c r="B34" s="38" t="s">
        <v>291</v>
      </c>
      <c r="C34" s="49">
        <v>47.4</v>
      </c>
      <c r="D34" s="13">
        <v>2</v>
      </c>
      <c r="E34" s="13">
        <v>0</v>
      </c>
      <c r="F34" s="13">
        <v>0</v>
      </c>
      <c r="G34" s="13">
        <v>0</v>
      </c>
      <c r="H34" s="13">
        <v>15</v>
      </c>
      <c r="I34" s="13">
        <v>0</v>
      </c>
      <c r="J34" s="13">
        <v>0</v>
      </c>
      <c r="K34" s="13">
        <v>0</v>
      </c>
      <c r="L34" s="13">
        <f t="shared" si="1"/>
        <v>64.400000000000006</v>
      </c>
      <c r="M34" s="13">
        <f t="shared" si="2"/>
        <v>12.880000000000003</v>
      </c>
      <c r="N34" s="40">
        <f t="shared" si="3"/>
        <v>10</v>
      </c>
      <c r="O34" s="82">
        <v>79.69</v>
      </c>
      <c r="P34" s="41">
        <f t="shared" si="0"/>
        <v>55.782999999999994</v>
      </c>
      <c r="Q34" s="19">
        <f t="shared" si="4"/>
        <v>26</v>
      </c>
      <c r="R34" s="13">
        <v>0</v>
      </c>
      <c r="S34" s="13">
        <v>0</v>
      </c>
      <c r="T34" s="13">
        <v>0</v>
      </c>
      <c r="U34" s="13">
        <f t="shared" si="5"/>
        <v>0</v>
      </c>
      <c r="V34" s="13">
        <f t="shared" si="10"/>
        <v>0</v>
      </c>
      <c r="W34" s="19">
        <f t="shared" si="7"/>
        <v>10</v>
      </c>
      <c r="X34" s="20">
        <f t="shared" si="8"/>
        <v>68.662999999999997</v>
      </c>
      <c r="Y34" s="19">
        <f t="shared" si="9"/>
        <v>25</v>
      </c>
      <c r="Z34" s="42">
        <v>44</v>
      </c>
    </row>
    <row r="35" spans="1:26" ht="14.1" customHeight="1">
      <c r="A35" s="38" t="s">
        <v>292</v>
      </c>
      <c r="B35" s="38" t="s">
        <v>293</v>
      </c>
      <c r="C35" s="49">
        <v>47.4</v>
      </c>
      <c r="D35" s="13">
        <v>2</v>
      </c>
      <c r="E35" s="13">
        <v>0</v>
      </c>
      <c r="F35" s="13">
        <v>0</v>
      </c>
      <c r="G35" s="13">
        <v>0</v>
      </c>
      <c r="H35" s="13">
        <v>15</v>
      </c>
      <c r="I35" s="13">
        <v>0</v>
      </c>
      <c r="J35" s="13">
        <v>0</v>
      </c>
      <c r="K35" s="13">
        <v>0</v>
      </c>
      <c r="L35" s="13">
        <f t="shared" si="1"/>
        <v>64.400000000000006</v>
      </c>
      <c r="M35" s="13">
        <f t="shared" si="2"/>
        <v>12.880000000000003</v>
      </c>
      <c r="N35" s="40">
        <f t="shared" si="3"/>
        <v>10</v>
      </c>
      <c r="O35" s="82">
        <v>85.69</v>
      </c>
      <c r="P35" s="41">
        <f t="shared" si="0"/>
        <v>59.982999999999997</v>
      </c>
      <c r="Q35" s="19">
        <f t="shared" si="4"/>
        <v>15</v>
      </c>
      <c r="R35" s="13">
        <v>0</v>
      </c>
      <c r="S35" s="13">
        <v>0</v>
      </c>
      <c r="T35" s="13">
        <v>0</v>
      </c>
      <c r="U35" s="13">
        <f t="shared" si="5"/>
        <v>0</v>
      </c>
      <c r="V35" s="13">
        <f t="shared" si="10"/>
        <v>0</v>
      </c>
      <c r="W35" s="19">
        <f t="shared" si="7"/>
        <v>10</v>
      </c>
      <c r="X35" s="20">
        <f t="shared" si="8"/>
        <v>72.863</v>
      </c>
      <c r="Y35" s="19">
        <f t="shared" si="9"/>
        <v>15</v>
      </c>
      <c r="Z35" s="42">
        <v>21</v>
      </c>
    </row>
    <row r="36" spans="1:26" s="2" customFormat="1" ht="14.1" customHeight="1">
      <c r="A36" s="81" t="s">
        <v>294</v>
      </c>
      <c r="B36" s="81" t="s">
        <v>295</v>
      </c>
      <c r="C36" s="8">
        <v>47</v>
      </c>
      <c r="D36" s="43">
        <v>2</v>
      </c>
      <c r="E36" s="43">
        <v>0</v>
      </c>
      <c r="F36" s="43">
        <v>0</v>
      </c>
      <c r="G36" s="43">
        <v>0</v>
      </c>
      <c r="H36" s="43">
        <v>15</v>
      </c>
      <c r="I36" s="43">
        <v>0</v>
      </c>
      <c r="J36" s="43">
        <v>0</v>
      </c>
      <c r="K36" s="43">
        <v>0</v>
      </c>
      <c r="L36" s="43">
        <f t="shared" si="1"/>
        <v>64</v>
      </c>
      <c r="M36" s="43">
        <f t="shared" si="2"/>
        <v>12.8</v>
      </c>
      <c r="N36" s="44">
        <f t="shared" si="3"/>
        <v>21</v>
      </c>
      <c r="O36" s="83">
        <v>83.19</v>
      </c>
      <c r="P36" s="45">
        <f t="shared" si="0"/>
        <v>58.232999999999997</v>
      </c>
      <c r="Q36" s="46">
        <f t="shared" si="4"/>
        <v>23</v>
      </c>
      <c r="R36" s="43">
        <v>0</v>
      </c>
      <c r="S36" s="43">
        <v>0</v>
      </c>
      <c r="T36" s="43">
        <v>0</v>
      </c>
      <c r="U36" s="43">
        <f t="shared" si="5"/>
        <v>0</v>
      </c>
      <c r="V36" s="43">
        <f t="shared" si="10"/>
        <v>0</v>
      </c>
      <c r="W36" s="46">
        <f t="shared" si="7"/>
        <v>10</v>
      </c>
      <c r="X36" s="47">
        <f t="shared" si="8"/>
        <v>71.033000000000001</v>
      </c>
      <c r="Y36" s="46">
        <f t="shared" si="9"/>
        <v>22</v>
      </c>
      <c r="Z36" s="48">
        <v>35</v>
      </c>
    </row>
    <row r="37" spans="1:26" s="2" customFormat="1" ht="14.1" customHeight="1">
      <c r="A37" s="81" t="s">
        <v>296</v>
      </c>
      <c r="B37" s="81" t="s">
        <v>297</v>
      </c>
      <c r="C37" s="8">
        <v>46.5</v>
      </c>
      <c r="D37" s="43">
        <v>2</v>
      </c>
      <c r="E37" s="43">
        <v>0</v>
      </c>
      <c r="F37" s="43">
        <v>0</v>
      </c>
      <c r="G37" s="43">
        <v>0</v>
      </c>
      <c r="H37" s="43">
        <v>15</v>
      </c>
      <c r="I37" s="43">
        <v>0</v>
      </c>
      <c r="J37" s="43">
        <v>0</v>
      </c>
      <c r="K37" s="43">
        <v>0</v>
      </c>
      <c r="L37" s="43">
        <f t="shared" si="1"/>
        <v>63.5</v>
      </c>
      <c r="M37" s="43">
        <f t="shared" si="2"/>
        <v>12.700000000000001</v>
      </c>
      <c r="N37" s="44">
        <f t="shared" si="3"/>
        <v>25</v>
      </c>
      <c r="O37" s="83">
        <v>68.06</v>
      </c>
      <c r="P37" s="45">
        <f t="shared" si="0"/>
        <v>47.641999999999996</v>
      </c>
      <c r="Q37" s="46">
        <f t="shared" si="4"/>
        <v>30</v>
      </c>
      <c r="R37" s="43">
        <v>0</v>
      </c>
      <c r="S37" s="43">
        <v>0</v>
      </c>
      <c r="T37" s="43">
        <v>0</v>
      </c>
      <c r="U37" s="43">
        <f t="shared" si="5"/>
        <v>0</v>
      </c>
      <c r="V37" s="43">
        <f t="shared" si="10"/>
        <v>0</v>
      </c>
      <c r="W37" s="46">
        <f t="shared" si="7"/>
        <v>10</v>
      </c>
      <c r="X37" s="47">
        <f t="shared" si="8"/>
        <v>60.341999999999999</v>
      </c>
      <c r="Y37" s="46">
        <f t="shared" si="9"/>
        <v>30</v>
      </c>
      <c r="Z37" s="48">
        <v>56</v>
      </c>
    </row>
    <row r="38" spans="1:26" ht="14.1" customHeight="1">
      <c r="A38" s="38" t="s">
        <v>298</v>
      </c>
      <c r="B38" s="38" t="s">
        <v>463</v>
      </c>
      <c r="C38" s="49">
        <v>47.4</v>
      </c>
      <c r="D38" s="13">
        <v>2</v>
      </c>
      <c r="E38" s="13">
        <v>0</v>
      </c>
      <c r="F38" s="13">
        <v>0</v>
      </c>
      <c r="G38" s="13">
        <v>0</v>
      </c>
      <c r="H38" s="13">
        <v>15</v>
      </c>
      <c r="I38" s="13">
        <v>0</v>
      </c>
      <c r="J38" s="13">
        <v>0</v>
      </c>
      <c r="K38" s="13">
        <v>0</v>
      </c>
      <c r="L38" s="13">
        <f t="shared" si="1"/>
        <v>64.400000000000006</v>
      </c>
      <c r="M38" s="13">
        <f t="shared" si="2"/>
        <v>12.880000000000003</v>
      </c>
      <c r="N38" s="40">
        <f t="shared" si="3"/>
        <v>10</v>
      </c>
      <c r="O38" s="80">
        <v>88.06</v>
      </c>
      <c r="P38" s="41">
        <f t="shared" si="0"/>
        <v>61.641999999999996</v>
      </c>
      <c r="Q38" s="19">
        <f t="shared" si="4"/>
        <v>7</v>
      </c>
      <c r="R38" s="13">
        <v>0</v>
      </c>
      <c r="S38" s="13">
        <v>0</v>
      </c>
      <c r="T38" s="13">
        <v>0</v>
      </c>
      <c r="U38" s="13">
        <f t="shared" si="5"/>
        <v>0</v>
      </c>
      <c r="V38" s="13">
        <f t="shared" si="10"/>
        <v>0</v>
      </c>
      <c r="W38" s="19">
        <f t="shared" si="7"/>
        <v>10</v>
      </c>
      <c r="X38" s="20">
        <f t="shared" si="8"/>
        <v>74.521999999999991</v>
      </c>
      <c r="Y38" s="19">
        <f t="shared" si="9"/>
        <v>8</v>
      </c>
      <c r="Z38" s="42">
        <v>9</v>
      </c>
    </row>
    <row r="39" spans="1:26" ht="14.25"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21"/>
      <c r="R39" s="50"/>
      <c r="S39" s="50"/>
      <c r="T39" s="50"/>
      <c r="U39" s="50"/>
      <c r="V39" s="50"/>
      <c r="W39" s="50"/>
      <c r="X39" s="50"/>
      <c r="Y39" s="50"/>
      <c r="Z39" s="79"/>
    </row>
    <row r="40" spans="1:26" ht="14.25">
      <c r="A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21"/>
      <c r="R40" s="50"/>
      <c r="S40" s="50"/>
      <c r="T40" s="50"/>
      <c r="U40" s="50"/>
      <c r="V40" s="50"/>
      <c r="W40" s="50"/>
      <c r="X40" s="50"/>
      <c r="Y40" s="50"/>
      <c r="Z40" s="79"/>
    </row>
    <row r="41" spans="1:26" ht="14.25">
      <c r="A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21"/>
      <c r="R41" s="50"/>
      <c r="S41" s="50"/>
      <c r="T41" s="50"/>
      <c r="U41" s="50"/>
      <c r="V41" s="50"/>
      <c r="W41" s="50"/>
      <c r="X41" s="50"/>
      <c r="Y41" s="50"/>
      <c r="Z41" s="79"/>
    </row>
    <row r="42" spans="1:26" ht="14.25">
      <c r="A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21"/>
      <c r="R42" s="50"/>
      <c r="S42" s="50"/>
      <c r="T42" s="50"/>
      <c r="U42" s="50"/>
      <c r="V42" s="50"/>
      <c r="W42" s="50"/>
      <c r="X42" s="50"/>
      <c r="Y42" s="50"/>
      <c r="Z42" s="79"/>
    </row>
    <row r="43" spans="1:26" ht="14.25">
      <c r="A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21"/>
      <c r="R43" s="50"/>
      <c r="S43" s="50"/>
      <c r="T43" s="50"/>
      <c r="U43" s="50"/>
      <c r="V43" s="50"/>
      <c r="W43" s="50"/>
      <c r="X43" s="50"/>
      <c r="Y43" s="50"/>
      <c r="Z43" s="79"/>
    </row>
    <row r="44" spans="1:26" ht="14.25">
      <c r="A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21"/>
      <c r="R44" s="50"/>
      <c r="S44" s="50"/>
      <c r="T44" s="50"/>
      <c r="U44" s="50"/>
      <c r="V44" s="50"/>
      <c r="W44" s="50"/>
      <c r="X44" s="50"/>
      <c r="Y44" s="50"/>
      <c r="Z44" s="79"/>
    </row>
    <row r="45" spans="1:26" ht="14.25">
      <c r="A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21"/>
      <c r="R45" s="50"/>
      <c r="S45" s="50"/>
      <c r="T45" s="50"/>
      <c r="U45" s="50"/>
      <c r="V45" s="50"/>
      <c r="W45" s="50"/>
      <c r="X45" s="50"/>
      <c r="Y45" s="50"/>
      <c r="Z45" s="79"/>
    </row>
    <row r="46" spans="1:26" ht="14.25">
      <c r="A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21"/>
      <c r="R46" s="50"/>
      <c r="S46" s="50"/>
      <c r="T46" s="50"/>
      <c r="U46" s="50"/>
      <c r="V46" s="50"/>
      <c r="W46" s="50"/>
      <c r="X46" s="50"/>
      <c r="Y46" s="50"/>
      <c r="Z46" s="79"/>
    </row>
    <row r="47" spans="1:26" ht="14.25">
      <c r="A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21"/>
      <c r="R47" s="50"/>
      <c r="S47" s="50"/>
      <c r="T47" s="50"/>
      <c r="U47" s="50"/>
      <c r="V47" s="50"/>
      <c r="W47" s="50"/>
      <c r="X47" s="50"/>
      <c r="Y47" s="50"/>
      <c r="Z47" s="79"/>
    </row>
    <row r="48" spans="1:26" ht="14.25">
      <c r="A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21"/>
      <c r="R48" s="50"/>
      <c r="S48" s="50"/>
      <c r="T48" s="50"/>
      <c r="U48" s="50"/>
      <c r="V48" s="50"/>
      <c r="W48" s="50"/>
      <c r="X48" s="50"/>
      <c r="Y48" s="50"/>
      <c r="Z48" s="79"/>
    </row>
    <row r="49" spans="1:26" ht="14.25">
      <c r="A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21"/>
      <c r="R49" s="50"/>
      <c r="S49" s="50"/>
      <c r="T49" s="50"/>
      <c r="U49" s="50"/>
      <c r="V49" s="50"/>
      <c r="W49" s="50"/>
      <c r="X49" s="50"/>
      <c r="Y49" s="50"/>
      <c r="Z49" s="79"/>
    </row>
    <row r="50" spans="1:26" ht="14.25">
      <c r="A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21"/>
      <c r="R50" s="50"/>
      <c r="S50" s="50"/>
      <c r="T50" s="50"/>
      <c r="U50" s="50"/>
      <c r="V50" s="50"/>
      <c r="W50" s="50"/>
      <c r="X50" s="50"/>
      <c r="Y50" s="50"/>
      <c r="Z50" s="79"/>
    </row>
    <row r="51" spans="1:26" ht="14.25">
      <c r="A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21"/>
      <c r="R51" s="50"/>
      <c r="S51" s="50"/>
      <c r="T51" s="50"/>
      <c r="U51" s="50"/>
      <c r="V51" s="50"/>
      <c r="W51" s="50"/>
      <c r="X51" s="50"/>
      <c r="Y51" s="50"/>
      <c r="Z51" s="79"/>
    </row>
    <row r="52" spans="1:26" ht="14.25">
      <c r="A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21"/>
      <c r="R52" s="50"/>
      <c r="S52" s="50"/>
      <c r="T52" s="50"/>
      <c r="U52" s="50"/>
      <c r="V52" s="50"/>
      <c r="W52" s="50"/>
      <c r="X52" s="50"/>
      <c r="Y52" s="50"/>
      <c r="Z52" s="79"/>
    </row>
    <row r="53" spans="1:26" ht="14.25">
      <c r="A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21"/>
      <c r="R53" s="50"/>
      <c r="S53" s="50"/>
      <c r="T53" s="50"/>
      <c r="U53" s="50"/>
      <c r="V53" s="50"/>
      <c r="W53" s="50"/>
      <c r="X53" s="50"/>
      <c r="Y53" s="50"/>
      <c r="Z53" s="79"/>
    </row>
    <row r="54" spans="1:26" ht="14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21"/>
      <c r="R54" s="50"/>
      <c r="S54" s="50"/>
      <c r="T54" s="50"/>
      <c r="U54" s="50"/>
      <c r="V54" s="50"/>
      <c r="W54" s="50"/>
      <c r="X54" s="50"/>
      <c r="Y54" s="50"/>
      <c r="Z54" s="79"/>
    </row>
    <row r="55" spans="1:26" ht="14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21"/>
      <c r="R55" s="50"/>
      <c r="S55" s="50"/>
      <c r="T55" s="50"/>
      <c r="U55" s="50"/>
      <c r="V55" s="50"/>
      <c r="W55" s="50"/>
      <c r="X55" s="50"/>
      <c r="Y55" s="50"/>
      <c r="Z55" s="79"/>
    </row>
    <row r="56" spans="1:26" ht="14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21"/>
      <c r="R56" s="50"/>
      <c r="S56" s="50"/>
      <c r="T56" s="50"/>
      <c r="U56" s="50"/>
      <c r="V56" s="50"/>
      <c r="W56" s="50"/>
      <c r="X56" s="50"/>
      <c r="Y56" s="50"/>
      <c r="Z56" s="79"/>
    </row>
    <row r="57" spans="1:26" ht="14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79"/>
    </row>
    <row r="58" spans="1:26" ht="14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79"/>
    </row>
    <row r="59" spans="1:26" ht="14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79"/>
    </row>
    <row r="60" spans="1:26" ht="14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79"/>
    </row>
    <row r="61" spans="1:26" ht="14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79"/>
    </row>
    <row r="62" spans="1:26" ht="14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79"/>
    </row>
    <row r="63" spans="1:26" ht="14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79"/>
    </row>
    <row r="64" spans="1:26" ht="14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79"/>
    </row>
    <row r="65" spans="1:26" ht="14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79"/>
    </row>
    <row r="66" spans="1:26" ht="14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79"/>
    </row>
    <row r="67" spans="1:26" ht="14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79"/>
    </row>
    <row r="68" spans="1:26" ht="14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79"/>
    </row>
    <row r="69" spans="1:26" ht="14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79"/>
    </row>
    <row r="70" spans="1:26" ht="14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79"/>
    </row>
    <row r="71" spans="1:26" ht="14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79"/>
    </row>
    <row r="72" spans="1:26" ht="14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79"/>
    </row>
    <row r="73" spans="1:26" ht="14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79"/>
    </row>
    <row r="74" spans="1:26" ht="14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79"/>
    </row>
    <row r="75" spans="1:26" ht="14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79"/>
    </row>
    <row r="76" spans="1:26" ht="14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79"/>
    </row>
    <row r="77" spans="1:26" ht="14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79"/>
    </row>
    <row r="78" spans="1:26" ht="14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79"/>
    </row>
    <row r="79" spans="1:26" ht="14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79"/>
    </row>
    <row r="80" spans="1:26" ht="14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79"/>
    </row>
    <row r="81" spans="1:26" ht="14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79"/>
    </row>
    <row r="82" spans="1:26" ht="14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79"/>
    </row>
    <row r="83" spans="1:26" ht="14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79"/>
    </row>
    <row r="84" spans="1:26" ht="14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79"/>
    </row>
    <row r="85" spans="1:26" ht="14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79"/>
    </row>
    <row r="86" spans="1:26" ht="14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79"/>
    </row>
    <row r="87" spans="1:26" ht="14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79"/>
    </row>
    <row r="88" spans="1:26" ht="14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79"/>
    </row>
    <row r="89" spans="1:26" ht="14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79"/>
    </row>
    <row r="90" spans="1:26" ht="14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79"/>
    </row>
    <row r="91" spans="1:26" ht="14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79"/>
    </row>
    <row r="92" spans="1:26" ht="14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79"/>
    </row>
    <row r="93" spans="1:26" ht="14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79"/>
    </row>
    <row r="94" spans="1:26" ht="14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79"/>
    </row>
    <row r="95" spans="1:26" ht="14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79"/>
    </row>
    <row r="96" spans="1:26" ht="14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79"/>
    </row>
    <row r="97" spans="1:26" ht="14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79"/>
    </row>
    <row r="98" spans="1:26" ht="14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79"/>
    </row>
    <row r="99" spans="1:26" ht="14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79"/>
    </row>
    <row r="100" spans="1:26" ht="14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79"/>
    </row>
    <row r="101" spans="1:26" ht="14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79"/>
    </row>
    <row r="102" spans="1:26" ht="14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79"/>
    </row>
    <row r="103" spans="1:26" ht="14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79"/>
    </row>
    <row r="104" spans="1:26" ht="14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79"/>
    </row>
    <row r="105" spans="1:26" ht="14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79"/>
    </row>
    <row r="106" spans="1:26" ht="14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79"/>
    </row>
    <row r="107" spans="1:26" ht="14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79"/>
    </row>
    <row r="108" spans="1:26" ht="14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79"/>
    </row>
    <row r="109" spans="1:26" ht="14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79"/>
    </row>
    <row r="110" spans="1:26" ht="14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79"/>
    </row>
    <row r="111" spans="1:26" ht="14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79"/>
    </row>
    <row r="112" spans="1:26" ht="14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79"/>
    </row>
    <row r="113" spans="1:26" ht="14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79"/>
    </row>
    <row r="114" spans="1:26" ht="14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79"/>
    </row>
    <row r="115" spans="1:26" ht="14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79"/>
    </row>
    <row r="116" spans="1:26" ht="14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79"/>
    </row>
    <row r="117" spans="1:26" ht="14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79"/>
    </row>
    <row r="118" spans="1:26" ht="14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79"/>
    </row>
    <row r="119" spans="1:26" ht="14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79"/>
    </row>
    <row r="120" spans="1:26" ht="14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79"/>
    </row>
    <row r="121" spans="1:26" ht="14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79"/>
    </row>
    <row r="122" spans="1:26" ht="14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79"/>
    </row>
    <row r="123" spans="1:26" ht="14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79"/>
    </row>
    <row r="124" spans="1:26" ht="14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79"/>
    </row>
    <row r="125" spans="1:26" ht="14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79"/>
    </row>
    <row r="126" spans="1:26" ht="14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79"/>
    </row>
    <row r="127" spans="1:26" ht="14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79"/>
    </row>
    <row r="128" spans="1:26" ht="14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79"/>
    </row>
    <row r="129" spans="1:26" ht="14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79"/>
    </row>
    <row r="130" spans="1:26" ht="14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79"/>
    </row>
    <row r="131" spans="1:26" ht="14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79"/>
    </row>
    <row r="132" spans="1:26" ht="14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79"/>
    </row>
    <row r="133" spans="1:26" ht="14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79"/>
    </row>
    <row r="134" spans="1:26" ht="14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79"/>
    </row>
    <row r="135" spans="1:26" ht="14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79"/>
    </row>
    <row r="136" spans="1:26" ht="14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79"/>
    </row>
    <row r="137" spans="1:26" ht="14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79"/>
    </row>
    <row r="138" spans="1:26" ht="14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79"/>
    </row>
    <row r="139" spans="1:26" ht="14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79"/>
    </row>
    <row r="140" spans="1:26" ht="14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79"/>
    </row>
    <row r="141" spans="1:26" ht="14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79"/>
    </row>
    <row r="142" spans="1:26" ht="14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79"/>
    </row>
    <row r="143" spans="1:26" ht="14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79"/>
    </row>
    <row r="144" spans="1:26" ht="14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79"/>
    </row>
    <row r="145" spans="1:26" ht="14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79"/>
    </row>
    <row r="146" spans="1:26" ht="14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79"/>
    </row>
    <row r="147" spans="1:26" ht="14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79"/>
    </row>
    <row r="148" spans="1:26" ht="14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79"/>
    </row>
    <row r="149" spans="1:26" ht="14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79"/>
    </row>
    <row r="150" spans="1:26" ht="14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79"/>
    </row>
    <row r="151" spans="1:26" ht="14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79"/>
    </row>
    <row r="152" spans="1:26" ht="14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79"/>
    </row>
    <row r="153" spans="1:26" ht="14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79"/>
    </row>
    <row r="154" spans="1:26" ht="14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79"/>
    </row>
    <row r="155" spans="1:26" ht="14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79"/>
    </row>
    <row r="156" spans="1:26" ht="14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79"/>
    </row>
    <row r="157" spans="1:26" ht="14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79"/>
    </row>
    <row r="158" spans="1:26" ht="14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79"/>
    </row>
    <row r="159" spans="1:26" ht="14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79"/>
    </row>
    <row r="160" spans="1:26" ht="14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79"/>
    </row>
    <row r="161" spans="1:26" ht="14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79"/>
    </row>
    <row r="162" spans="1:26" ht="14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79"/>
    </row>
    <row r="163" spans="1:26" ht="14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79"/>
    </row>
    <row r="164" spans="1:26" ht="14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79"/>
    </row>
    <row r="165" spans="1:26" ht="14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79"/>
    </row>
    <row r="166" spans="1:26" ht="14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79"/>
    </row>
    <row r="167" spans="1:26" ht="14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79"/>
    </row>
  </sheetData>
  <mergeCells count="26">
    <mergeCell ref="O6:O7"/>
    <mergeCell ref="P6:P7"/>
    <mergeCell ref="Q6:Q7"/>
    <mergeCell ref="U6:U7"/>
    <mergeCell ref="V6:V7"/>
    <mergeCell ref="D6:G6"/>
    <mergeCell ref="I6:K6"/>
    <mergeCell ref="L6:L7"/>
    <mergeCell ref="M6:M7"/>
    <mergeCell ref="N6:N7"/>
    <mergeCell ref="A1:Z1"/>
    <mergeCell ref="A2:Z2"/>
    <mergeCell ref="A3:Q3"/>
    <mergeCell ref="R3:Z3"/>
    <mergeCell ref="A4:A7"/>
    <mergeCell ref="B4:B7"/>
    <mergeCell ref="C4:N4"/>
    <mergeCell ref="O4:Q4"/>
    <mergeCell ref="R4:W4"/>
    <mergeCell ref="X4:X7"/>
    <mergeCell ref="W6:W7"/>
    <mergeCell ref="Y4:Y7"/>
    <mergeCell ref="Z4:Z7"/>
    <mergeCell ref="C5:N5"/>
    <mergeCell ref="O5:Q5"/>
    <mergeCell ref="R5:W5"/>
  </mergeCells>
  <phoneticPr fontId="18" type="noConversion"/>
  <conditionalFormatting sqref="B8:B37">
    <cfRule type="duplicateValues" dxfId="8" priority="1"/>
  </conditionalFormatting>
  <pageMargins left="7.874015748031496E-2" right="7.874015748031496E-2" top="0.55118110236220474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1"/>
  <sheetViews>
    <sheetView zoomScaleNormal="100" workbookViewId="0">
      <selection activeCell="AB35" sqref="AB35"/>
    </sheetView>
  </sheetViews>
  <sheetFormatPr defaultColWidth="9.625" defaultRowHeight="13.5"/>
  <cols>
    <col min="1" max="1" width="9" style="22" customWidth="1"/>
    <col min="2" max="3" width="8.125" style="22" customWidth="1"/>
    <col min="4" max="4" width="7" style="22" customWidth="1"/>
    <col min="5" max="5" width="7.125" style="22" customWidth="1"/>
    <col min="6" max="7" width="7.25" style="22" customWidth="1"/>
    <col min="8" max="8" width="8.625" style="22" customWidth="1"/>
    <col min="9" max="9" width="6.875" style="22" customWidth="1"/>
    <col min="10" max="10" width="7.75" style="22" customWidth="1"/>
    <col min="11" max="11" width="7.125" style="22" customWidth="1"/>
    <col min="12" max="12" width="7.875" style="22" customWidth="1"/>
    <col min="13" max="13" width="8.625" style="22" customWidth="1"/>
    <col min="14" max="14" width="6.75" style="22" customWidth="1"/>
    <col min="15" max="15" width="7.5" style="22" customWidth="1"/>
    <col min="16" max="16" width="9.625" style="22" customWidth="1"/>
    <col min="17" max="17" width="5.875" style="22" customWidth="1"/>
    <col min="18" max="18" width="6.875" style="22" customWidth="1"/>
    <col min="19" max="19" width="7" style="22" customWidth="1"/>
    <col min="20" max="20" width="8.75" style="22" customWidth="1"/>
    <col min="21" max="21" width="7.625" style="22" customWidth="1"/>
    <col min="22" max="22" width="8.875" style="22" customWidth="1"/>
    <col min="23" max="23" width="5.875" style="22" customWidth="1"/>
    <col min="24" max="24" width="8" style="22" customWidth="1"/>
    <col min="25" max="25" width="6.375" style="22" customWidth="1"/>
    <col min="26" max="26" width="6" style="22" customWidth="1"/>
    <col min="27" max="16384" width="9.625" style="22"/>
  </cols>
  <sheetData>
    <row r="1" spans="1:26" ht="25.5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26" ht="14.25">
      <c r="A2" s="168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ht="20.25">
      <c r="A3" s="170" t="s">
        <v>94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>
        <v>44630</v>
      </c>
      <c r="S3" s="172"/>
      <c r="T3" s="172"/>
      <c r="U3" s="172"/>
      <c r="V3" s="172"/>
      <c r="W3" s="172"/>
      <c r="X3" s="172"/>
      <c r="Y3" s="172"/>
      <c r="Z3" s="172"/>
    </row>
    <row r="4" spans="1:26" ht="18.95" customHeight="1">
      <c r="A4" s="177" t="s">
        <v>3</v>
      </c>
      <c r="B4" s="179" t="s">
        <v>4</v>
      </c>
      <c r="C4" s="173" t="s">
        <v>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3" t="s">
        <v>6</v>
      </c>
      <c r="P4" s="174"/>
      <c r="Q4" s="174"/>
      <c r="R4" s="175" t="s">
        <v>7</v>
      </c>
      <c r="S4" s="176"/>
      <c r="T4" s="176"/>
      <c r="U4" s="176"/>
      <c r="V4" s="176"/>
      <c r="W4" s="176"/>
      <c r="X4" s="181" t="s">
        <v>8</v>
      </c>
      <c r="Y4" s="181" t="s">
        <v>9</v>
      </c>
      <c r="Z4" s="181" t="s">
        <v>10</v>
      </c>
    </row>
    <row r="5" spans="1:26" ht="20.25">
      <c r="A5" s="177"/>
      <c r="B5" s="179"/>
      <c r="C5" s="183" t="s">
        <v>11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5" t="s">
        <v>12</v>
      </c>
      <c r="P5" s="185"/>
      <c r="Q5" s="185"/>
      <c r="R5" s="186" t="s">
        <v>13</v>
      </c>
      <c r="S5" s="185"/>
      <c r="T5" s="185"/>
      <c r="U5" s="185"/>
      <c r="V5" s="185"/>
      <c r="W5" s="185"/>
      <c r="X5" s="181"/>
      <c r="Y5" s="181"/>
      <c r="Z5" s="181"/>
    </row>
    <row r="6" spans="1:26" ht="15.75">
      <c r="A6" s="177"/>
      <c r="B6" s="179"/>
      <c r="C6" s="26" t="s">
        <v>14</v>
      </c>
      <c r="D6" s="187" t="s">
        <v>15</v>
      </c>
      <c r="E6" s="187"/>
      <c r="F6" s="187"/>
      <c r="G6" s="187"/>
      <c r="H6" s="26" t="s">
        <v>16</v>
      </c>
      <c r="I6" s="187" t="s">
        <v>17</v>
      </c>
      <c r="J6" s="187"/>
      <c r="K6" s="187"/>
      <c r="L6" s="187" t="s">
        <v>18</v>
      </c>
      <c r="M6" s="187" t="s">
        <v>19</v>
      </c>
      <c r="N6" s="181" t="s">
        <v>20</v>
      </c>
      <c r="O6" s="187" t="s">
        <v>21</v>
      </c>
      <c r="P6" s="187" t="s">
        <v>22</v>
      </c>
      <c r="Q6" s="181" t="s">
        <v>20</v>
      </c>
      <c r="R6" s="25" t="s">
        <v>23</v>
      </c>
      <c r="S6" s="25" t="s">
        <v>24</v>
      </c>
      <c r="T6" s="25" t="s">
        <v>25</v>
      </c>
      <c r="U6" s="179" t="s">
        <v>26</v>
      </c>
      <c r="V6" s="179" t="s">
        <v>27</v>
      </c>
      <c r="W6" s="181" t="s">
        <v>20</v>
      </c>
      <c r="X6" s="181"/>
      <c r="Y6" s="181"/>
      <c r="Z6" s="181"/>
    </row>
    <row r="7" spans="1:26" ht="28.5">
      <c r="A7" s="178"/>
      <c r="B7" s="180"/>
      <c r="C7" s="27" t="s">
        <v>28</v>
      </c>
      <c r="D7" s="27" t="s">
        <v>29</v>
      </c>
      <c r="E7" s="27" t="s">
        <v>30</v>
      </c>
      <c r="F7" s="27" t="s">
        <v>31</v>
      </c>
      <c r="G7" s="27" t="s">
        <v>32</v>
      </c>
      <c r="H7" s="27" t="s">
        <v>33</v>
      </c>
      <c r="I7" s="27" t="s">
        <v>34</v>
      </c>
      <c r="J7" s="27" t="s">
        <v>35</v>
      </c>
      <c r="K7" s="27" t="s">
        <v>36</v>
      </c>
      <c r="L7" s="188"/>
      <c r="M7" s="188"/>
      <c r="N7" s="182"/>
      <c r="O7" s="188"/>
      <c r="P7" s="188"/>
      <c r="Q7" s="180"/>
      <c r="R7" s="30" t="s">
        <v>37</v>
      </c>
      <c r="S7" s="30" t="s">
        <v>38</v>
      </c>
      <c r="T7" s="30" t="s">
        <v>39</v>
      </c>
      <c r="U7" s="180"/>
      <c r="V7" s="180"/>
      <c r="W7" s="180"/>
      <c r="X7" s="182"/>
      <c r="Y7" s="182"/>
      <c r="Z7" s="182"/>
    </row>
    <row r="8" spans="1:26">
      <c r="A8" s="37" t="s">
        <v>95</v>
      </c>
      <c r="B8" s="37" t="s">
        <v>96</v>
      </c>
      <c r="C8" s="12">
        <v>47.71</v>
      </c>
      <c r="D8" s="12">
        <v>0</v>
      </c>
      <c r="E8" s="12">
        <v>0</v>
      </c>
      <c r="F8" s="12">
        <v>0</v>
      </c>
      <c r="G8" s="12">
        <v>0</v>
      </c>
      <c r="H8" s="12">
        <v>16</v>
      </c>
      <c r="I8" s="12">
        <v>0</v>
      </c>
      <c r="J8" s="12">
        <v>0</v>
      </c>
      <c r="K8" s="12">
        <v>0</v>
      </c>
      <c r="L8" s="12">
        <v>63.71</v>
      </c>
      <c r="M8" s="12">
        <v>12.742000000000001</v>
      </c>
      <c r="N8" s="29">
        <v>19</v>
      </c>
      <c r="O8" s="12">
        <v>83.88</v>
      </c>
      <c r="P8" s="12">
        <v>58.716000000000001</v>
      </c>
      <c r="Q8" s="32">
        <v>12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32">
        <v>10</v>
      </c>
      <c r="X8" s="33">
        <f>(M8+P8+V8)</f>
        <v>71.457999999999998</v>
      </c>
      <c r="Y8" s="32">
        <v>15</v>
      </c>
      <c r="Z8" s="29">
        <v>35</v>
      </c>
    </row>
    <row r="9" spans="1:26">
      <c r="A9" s="37" t="s">
        <v>97</v>
      </c>
      <c r="B9" s="37" t="s">
        <v>422</v>
      </c>
      <c r="C9" s="12">
        <v>50</v>
      </c>
      <c r="D9" s="12">
        <v>0</v>
      </c>
      <c r="E9" s="12">
        <v>12</v>
      </c>
      <c r="F9" s="12">
        <v>5</v>
      </c>
      <c r="G9" s="12">
        <v>0</v>
      </c>
      <c r="H9" s="12">
        <v>19</v>
      </c>
      <c r="I9" s="12">
        <v>0</v>
      </c>
      <c r="J9" s="12">
        <v>0</v>
      </c>
      <c r="K9" s="12">
        <v>0</v>
      </c>
      <c r="L9" s="12">
        <v>86</v>
      </c>
      <c r="M9" s="12">
        <v>17.2</v>
      </c>
      <c r="N9" s="29">
        <v>1</v>
      </c>
      <c r="O9" s="12">
        <v>85.38</v>
      </c>
      <c r="P9" s="12">
        <v>59.765999999999998</v>
      </c>
      <c r="Q9" s="32">
        <v>10</v>
      </c>
      <c r="R9" s="12">
        <v>20</v>
      </c>
      <c r="S9" s="12">
        <v>0</v>
      </c>
      <c r="T9" s="12">
        <v>0</v>
      </c>
      <c r="U9" s="12">
        <v>20</v>
      </c>
      <c r="V9" s="12">
        <v>2</v>
      </c>
      <c r="W9" s="34">
        <v>2</v>
      </c>
      <c r="X9" s="33">
        <f>(M9+P9+V9)</f>
        <v>78.965999999999994</v>
      </c>
      <c r="Y9" s="32">
        <v>4</v>
      </c>
      <c r="Z9" s="29">
        <v>7</v>
      </c>
    </row>
    <row r="10" spans="1:26">
      <c r="A10" s="37" t="s">
        <v>99</v>
      </c>
      <c r="B10" s="37" t="s">
        <v>100</v>
      </c>
      <c r="C10" s="12">
        <v>47.57</v>
      </c>
      <c r="D10" s="12">
        <v>0</v>
      </c>
      <c r="E10" s="12">
        <v>0</v>
      </c>
      <c r="F10" s="12">
        <v>0</v>
      </c>
      <c r="G10" s="12">
        <v>0</v>
      </c>
      <c r="H10" s="12">
        <v>16</v>
      </c>
      <c r="I10" s="12">
        <v>0</v>
      </c>
      <c r="J10" s="12">
        <v>0</v>
      </c>
      <c r="K10" s="12">
        <v>0</v>
      </c>
      <c r="L10" s="12">
        <v>63.57</v>
      </c>
      <c r="M10" s="12">
        <v>12.714</v>
      </c>
      <c r="N10" s="29">
        <v>21</v>
      </c>
      <c r="O10" s="12">
        <v>78.88</v>
      </c>
      <c r="P10" s="12">
        <v>55.216000000000001</v>
      </c>
      <c r="Q10" s="32">
        <v>19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32">
        <v>10</v>
      </c>
      <c r="X10" s="33">
        <f t="shared" ref="X10:X45" si="0">(M10+P10+V10)</f>
        <v>67.930000000000007</v>
      </c>
      <c r="Y10" s="32">
        <v>20</v>
      </c>
      <c r="Z10" s="29">
        <v>47</v>
      </c>
    </row>
    <row r="11" spans="1:26">
      <c r="A11" s="37" t="s">
        <v>101</v>
      </c>
      <c r="B11" s="37" t="s">
        <v>102</v>
      </c>
      <c r="C11" s="12">
        <v>47.57</v>
      </c>
      <c r="D11" s="12">
        <v>0</v>
      </c>
      <c r="E11" s="12">
        <v>0</v>
      </c>
      <c r="F11" s="12">
        <v>0</v>
      </c>
      <c r="G11" s="12">
        <v>0</v>
      </c>
      <c r="H11" s="12">
        <v>16</v>
      </c>
      <c r="I11" s="12">
        <v>0</v>
      </c>
      <c r="J11" s="12">
        <v>0</v>
      </c>
      <c r="K11" s="12">
        <v>0</v>
      </c>
      <c r="L11" s="12">
        <v>63.57</v>
      </c>
      <c r="M11" s="12">
        <v>12.714</v>
      </c>
      <c r="N11" s="29">
        <v>21</v>
      </c>
      <c r="O11" s="12">
        <v>85.88</v>
      </c>
      <c r="P11" s="12">
        <v>60.116</v>
      </c>
      <c r="Q11" s="32">
        <v>8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32">
        <v>10</v>
      </c>
      <c r="X11" s="33">
        <f t="shared" si="0"/>
        <v>72.83</v>
      </c>
      <c r="Y11" s="32">
        <v>12</v>
      </c>
      <c r="Z11" s="29">
        <v>27</v>
      </c>
    </row>
    <row r="12" spans="1:26">
      <c r="A12" s="37" t="s">
        <v>103</v>
      </c>
      <c r="B12" s="37" t="s">
        <v>421</v>
      </c>
      <c r="C12" s="12">
        <v>50</v>
      </c>
      <c r="D12" s="12">
        <v>0</v>
      </c>
      <c r="E12" s="12">
        <v>12</v>
      </c>
      <c r="F12" s="12">
        <v>5</v>
      </c>
      <c r="G12" s="12">
        <v>0</v>
      </c>
      <c r="H12" s="12">
        <v>19</v>
      </c>
      <c r="I12" s="12">
        <v>0</v>
      </c>
      <c r="J12" s="12">
        <v>0</v>
      </c>
      <c r="K12" s="12">
        <v>0</v>
      </c>
      <c r="L12" s="12">
        <v>86</v>
      </c>
      <c r="M12" s="12">
        <v>17.2</v>
      </c>
      <c r="N12" s="29">
        <v>1</v>
      </c>
      <c r="O12" s="12">
        <v>87.5</v>
      </c>
      <c r="P12" s="12">
        <v>61.25</v>
      </c>
      <c r="Q12" s="32">
        <v>3</v>
      </c>
      <c r="R12" s="12">
        <v>20</v>
      </c>
      <c r="S12" s="12">
        <v>0</v>
      </c>
      <c r="T12" s="12">
        <v>0</v>
      </c>
      <c r="U12" s="12">
        <v>20</v>
      </c>
      <c r="V12" s="12">
        <v>2</v>
      </c>
      <c r="W12" s="32">
        <v>2</v>
      </c>
      <c r="X12" s="33">
        <f t="shared" si="0"/>
        <v>80.45</v>
      </c>
      <c r="Y12" s="32">
        <v>3</v>
      </c>
      <c r="Z12" s="29">
        <v>5</v>
      </c>
    </row>
    <row r="13" spans="1:26">
      <c r="A13" s="37" t="s">
        <v>105</v>
      </c>
      <c r="B13" s="37" t="s">
        <v>106</v>
      </c>
      <c r="C13" s="12">
        <v>47.29</v>
      </c>
      <c r="D13" s="12">
        <v>0</v>
      </c>
      <c r="E13" s="12">
        <v>0</v>
      </c>
      <c r="F13" s="12">
        <v>0</v>
      </c>
      <c r="G13" s="12">
        <v>0</v>
      </c>
      <c r="H13" s="12">
        <v>15</v>
      </c>
      <c r="I13" s="12">
        <v>0</v>
      </c>
      <c r="J13" s="12">
        <v>0</v>
      </c>
      <c r="K13" s="12">
        <v>0</v>
      </c>
      <c r="L13" s="12">
        <v>62.29</v>
      </c>
      <c r="M13" s="12">
        <v>12.458</v>
      </c>
      <c r="N13" s="29">
        <v>30</v>
      </c>
      <c r="O13" s="12">
        <v>86</v>
      </c>
      <c r="P13" s="12">
        <v>60.2</v>
      </c>
      <c r="Q13" s="32">
        <v>7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32">
        <v>10</v>
      </c>
      <c r="X13" s="33">
        <f t="shared" si="0"/>
        <v>72.658000000000001</v>
      </c>
      <c r="Y13" s="32">
        <v>13</v>
      </c>
      <c r="Z13" s="29">
        <v>30</v>
      </c>
    </row>
    <row r="14" spans="1:26">
      <c r="A14" s="37" t="s">
        <v>107</v>
      </c>
      <c r="B14" s="37" t="s">
        <v>420</v>
      </c>
      <c r="C14" s="12">
        <v>50</v>
      </c>
      <c r="D14" s="12">
        <v>0</v>
      </c>
      <c r="E14" s="12">
        <v>6</v>
      </c>
      <c r="F14" s="12">
        <v>5</v>
      </c>
      <c r="G14" s="12">
        <v>0</v>
      </c>
      <c r="H14" s="12">
        <v>19</v>
      </c>
      <c r="I14" s="12">
        <v>0</v>
      </c>
      <c r="J14" s="12">
        <v>0</v>
      </c>
      <c r="K14" s="12">
        <v>0</v>
      </c>
      <c r="L14" s="12">
        <v>75</v>
      </c>
      <c r="M14" s="12">
        <v>15</v>
      </c>
      <c r="N14" s="29">
        <v>7</v>
      </c>
      <c r="O14" s="12">
        <v>91.56</v>
      </c>
      <c r="P14" s="12">
        <v>64.091999999999999</v>
      </c>
      <c r="Q14" s="32">
        <v>1</v>
      </c>
      <c r="R14" s="12">
        <v>20</v>
      </c>
      <c r="S14" s="12">
        <v>0</v>
      </c>
      <c r="T14" s="12">
        <v>0</v>
      </c>
      <c r="U14" s="12">
        <v>20</v>
      </c>
      <c r="V14" s="12">
        <v>2</v>
      </c>
      <c r="W14" s="32">
        <v>2</v>
      </c>
      <c r="X14" s="33">
        <f t="shared" si="0"/>
        <v>81.091999999999999</v>
      </c>
      <c r="Y14" s="32">
        <v>2</v>
      </c>
      <c r="Z14" s="29">
        <v>4</v>
      </c>
    </row>
    <row r="15" spans="1:26">
      <c r="A15" s="37" t="s">
        <v>109</v>
      </c>
      <c r="B15" s="37" t="s">
        <v>110</v>
      </c>
      <c r="C15" s="12">
        <v>47.71</v>
      </c>
      <c r="D15" s="12">
        <v>0</v>
      </c>
      <c r="E15" s="12">
        <v>0</v>
      </c>
      <c r="F15" s="12">
        <v>0</v>
      </c>
      <c r="G15" s="12">
        <v>0</v>
      </c>
      <c r="H15" s="12">
        <v>15</v>
      </c>
      <c r="I15" s="12">
        <v>0</v>
      </c>
      <c r="J15" s="12">
        <v>0</v>
      </c>
      <c r="K15" s="12">
        <v>0</v>
      </c>
      <c r="L15" s="12">
        <v>62.71</v>
      </c>
      <c r="M15" s="12">
        <v>12.542</v>
      </c>
      <c r="N15" s="29">
        <v>28</v>
      </c>
      <c r="O15" s="12">
        <v>86.63</v>
      </c>
      <c r="P15" s="12">
        <v>60.640999999999998</v>
      </c>
      <c r="Q15" s="32">
        <v>4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32">
        <v>10</v>
      </c>
      <c r="X15" s="33">
        <f t="shared" si="0"/>
        <v>73.182999999999993</v>
      </c>
      <c r="Y15" s="32">
        <v>11</v>
      </c>
      <c r="Z15" s="29">
        <v>25</v>
      </c>
    </row>
    <row r="16" spans="1:26">
      <c r="A16" s="37" t="s">
        <v>111</v>
      </c>
      <c r="B16" s="37" t="s">
        <v>426</v>
      </c>
      <c r="C16" s="12">
        <v>48</v>
      </c>
      <c r="D16" s="12">
        <v>0</v>
      </c>
      <c r="E16" s="12">
        <v>0</v>
      </c>
      <c r="F16" s="12">
        <v>5</v>
      </c>
      <c r="G16" s="12">
        <v>0</v>
      </c>
      <c r="H16" s="12">
        <v>16</v>
      </c>
      <c r="I16" s="12">
        <v>0</v>
      </c>
      <c r="J16" s="12">
        <v>0</v>
      </c>
      <c r="K16" s="12">
        <v>0</v>
      </c>
      <c r="L16" s="12">
        <v>69</v>
      </c>
      <c r="M16" s="12">
        <v>13.8</v>
      </c>
      <c r="N16" s="29">
        <v>9</v>
      </c>
      <c r="O16" s="12">
        <v>86.5</v>
      </c>
      <c r="P16" s="12">
        <v>60.55</v>
      </c>
      <c r="Q16" s="32">
        <v>6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32">
        <v>10</v>
      </c>
      <c r="X16" s="33">
        <f t="shared" si="0"/>
        <v>74.349999999999994</v>
      </c>
      <c r="Y16" s="32">
        <v>8</v>
      </c>
      <c r="Z16" s="29">
        <v>20</v>
      </c>
    </row>
    <row r="17" spans="1:26">
      <c r="A17" s="37" t="s">
        <v>113</v>
      </c>
      <c r="B17" s="37" t="s">
        <v>114</v>
      </c>
      <c r="C17" s="12">
        <v>48</v>
      </c>
      <c r="D17" s="12">
        <v>0</v>
      </c>
      <c r="E17" s="12">
        <v>0</v>
      </c>
      <c r="F17" s="12">
        <v>0</v>
      </c>
      <c r="G17" s="12">
        <v>0</v>
      </c>
      <c r="H17" s="12">
        <v>16</v>
      </c>
      <c r="I17" s="12">
        <v>0</v>
      </c>
      <c r="J17" s="12">
        <v>0</v>
      </c>
      <c r="K17" s="12">
        <v>0</v>
      </c>
      <c r="L17" s="12">
        <v>64</v>
      </c>
      <c r="M17" s="12">
        <v>12.8</v>
      </c>
      <c r="N17" s="29">
        <v>18</v>
      </c>
      <c r="O17" s="12">
        <v>82.13</v>
      </c>
      <c r="P17" s="12">
        <v>57.491</v>
      </c>
      <c r="Q17" s="32">
        <v>15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32">
        <v>10</v>
      </c>
      <c r="X17" s="33">
        <f t="shared" si="0"/>
        <v>70.290999999999997</v>
      </c>
      <c r="Y17" s="32">
        <v>17</v>
      </c>
      <c r="Z17" s="29">
        <v>40</v>
      </c>
    </row>
    <row r="18" spans="1:26">
      <c r="A18" s="37" t="s">
        <v>115</v>
      </c>
      <c r="B18" s="37" t="s">
        <v>116</v>
      </c>
      <c r="C18" s="12">
        <v>47.43</v>
      </c>
      <c r="D18" s="12">
        <v>0</v>
      </c>
      <c r="E18" s="12">
        <v>0</v>
      </c>
      <c r="F18" s="12">
        <v>0</v>
      </c>
      <c r="G18" s="12">
        <v>0</v>
      </c>
      <c r="H18" s="12">
        <v>16</v>
      </c>
      <c r="I18" s="12">
        <v>0</v>
      </c>
      <c r="J18" s="12">
        <v>0</v>
      </c>
      <c r="K18" s="12">
        <v>0</v>
      </c>
      <c r="L18" s="12">
        <v>63.43</v>
      </c>
      <c r="M18" s="12">
        <v>12.686</v>
      </c>
      <c r="N18" s="29">
        <v>23</v>
      </c>
      <c r="O18" s="12">
        <v>84.06</v>
      </c>
      <c r="P18" s="12">
        <v>58.841999999999999</v>
      </c>
      <c r="Q18" s="32">
        <v>11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32">
        <v>10</v>
      </c>
      <c r="X18" s="33">
        <f t="shared" si="0"/>
        <v>71.527999999999992</v>
      </c>
      <c r="Y18" s="32">
        <v>14</v>
      </c>
      <c r="Z18" s="29">
        <v>34</v>
      </c>
    </row>
    <row r="19" spans="1:26">
      <c r="A19" s="37" t="s">
        <v>117</v>
      </c>
      <c r="B19" s="37" t="s">
        <v>118</v>
      </c>
      <c r="C19" s="12">
        <v>45.14</v>
      </c>
      <c r="D19" s="12">
        <v>0</v>
      </c>
      <c r="E19" s="12">
        <v>0</v>
      </c>
      <c r="F19" s="12">
        <v>5</v>
      </c>
      <c r="G19" s="12">
        <v>0</v>
      </c>
      <c r="H19" s="12">
        <v>15</v>
      </c>
      <c r="I19" s="12">
        <v>0</v>
      </c>
      <c r="J19" s="12">
        <v>0</v>
      </c>
      <c r="K19" s="12">
        <v>0</v>
      </c>
      <c r="L19" s="12">
        <v>65.14</v>
      </c>
      <c r="M19" s="12">
        <v>13.028</v>
      </c>
      <c r="N19" s="29">
        <v>14</v>
      </c>
      <c r="O19" s="12">
        <v>79</v>
      </c>
      <c r="P19" s="12">
        <v>55.3</v>
      </c>
      <c r="Q19" s="32">
        <v>18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32">
        <v>10</v>
      </c>
      <c r="X19" s="33">
        <f t="shared" si="0"/>
        <v>68.328000000000003</v>
      </c>
      <c r="Y19" s="32">
        <v>19</v>
      </c>
      <c r="Z19" s="29">
        <v>45</v>
      </c>
    </row>
    <row r="20" spans="1:26">
      <c r="A20" s="37" t="s">
        <v>119</v>
      </c>
      <c r="B20" s="37" t="s">
        <v>120</v>
      </c>
      <c r="C20" s="12">
        <v>46.71</v>
      </c>
      <c r="D20" s="12">
        <v>0</v>
      </c>
      <c r="E20" s="12">
        <v>0</v>
      </c>
      <c r="F20" s="12">
        <v>0</v>
      </c>
      <c r="G20" s="12">
        <v>0</v>
      </c>
      <c r="H20" s="12">
        <v>16</v>
      </c>
      <c r="I20" s="12">
        <v>0</v>
      </c>
      <c r="J20" s="12">
        <v>0</v>
      </c>
      <c r="K20" s="12">
        <v>0</v>
      </c>
      <c r="L20" s="12">
        <v>62.71</v>
      </c>
      <c r="M20" s="12">
        <v>12.542</v>
      </c>
      <c r="N20" s="29">
        <v>28</v>
      </c>
      <c r="O20" s="12">
        <v>77.19</v>
      </c>
      <c r="P20" s="12">
        <v>54.033000000000001</v>
      </c>
      <c r="Q20" s="32">
        <v>21</v>
      </c>
      <c r="R20" s="12">
        <v>0</v>
      </c>
      <c r="S20" s="12">
        <v>0</v>
      </c>
      <c r="T20" s="12">
        <v>4</v>
      </c>
      <c r="U20" s="12">
        <v>4</v>
      </c>
      <c r="V20" s="12">
        <v>0.4</v>
      </c>
      <c r="W20" s="32">
        <v>9</v>
      </c>
      <c r="X20" s="33">
        <f t="shared" si="0"/>
        <v>66.975000000000009</v>
      </c>
      <c r="Y20" s="32">
        <v>23</v>
      </c>
      <c r="Z20" s="29">
        <v>51</v>
      </c>
    </row>
    <row r="21" spans="1:26" s="23" customFormat="1">
      <c r="A21" s="52" t="s">
        <v>121</v>
      </c>
      <c r="B21" s="52" t="s">
        <v>122</v>
      </c>
      <c r="C21" s="53">
        <v>47.29</v>
      </c>
      <c r="D21" s="54">
        <v>0</v>
      </c>
      <c r="E21" s="54">
        <v>0</v>
      </c>
      <c r="F21" s="54">
        <v>0</v>
      </c>
      <c r="G21" s="54">
        <v>0</v>
      </c>
      <c r="H21" s="54">
        <v>16</v>
      </c>
      <c r="I21" s="54">
        <v>0</v>
      </c>
      <c r="J21" s="54">
        <v>0</v>
      </c>
      <c r="K21" s="54">
        <v>0</v>
      </c>
      <c r="L21" s="54">
        <v>63.29</v>
      </c>
      <c r="M21" s="54">
        <v>12.657999999999999</v>
      </c>
      <c r="N21" s="53">
        <v>25</v>
      </c>
      <c r="O21" s="54">
        <v>72.88</v>
      </c>
      <c r="P21" s="54">
        <v>51.015999999999998</v>
      </c>
      <c r="Q21" s="55">
        <v>29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5">
        <v>10</v>
      </c>
      <c r="X21" s="33">
        <f t="shared" si="0"/>
        <v>63.673999999999999</v>
      </c>
      <c r="Y21" s="55">
        <v>29</v>
      </c>
      <c r="Z21" s="53">
        <v>61</v>
      </c>
    </row>
    <row r="22" spans="1:26" s="23" customFormat="1">
      <c r="A22" s="52" t="s">
        <v>123</v>
      </c>
      <c r="B22" s="52" t="s">
        <v>124</v>
      </c>
      <c r="C22" s="53">
        <v>47.43</v>
      </c>
      <c r="D22" s="54">
        <v>0</v>
      </c>
      <c r="E22" s="54">
        <v>0</v>
      </c>
      <c r="F22" s="54">
        <v>0</v>
      </c>
      <c r="G22" s="54">
        <v>0</v>
      </c>
      <c r="H22" s="54">
        <v>16</v>
      </c>
      <c r="I22" s="54">
        <v>0</v>
      </c>
      <c r="J22" s="54">
        <v>0</v>
      </c>
      <c r="K22" s="54">
        <v>0</v>
      </c>
      <c r="L22" s="54">
        <v>63.43</v>
      </c>
      <c r="M22" s="54">
        <v>12.686</v>
      </c>
      <c r="N22" s="53">
        <v>23</v>
      </c>
      <c r="O22" s="54">
        <v>74.19</v>
      </c>
      <c r="P22" s="54">
        <v>51.933</v>
      </c>
      <c r="Q22" s="55">
        <v>26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5">
        <v>10</v>
      </c>
      <c r="X22" s="33">
        <f t="shared" si="0"/>
        <v>64.619</v>
      </c>
      <c r="Y22" s="55">
        <v>28</v>
      </c>
      <c r="Z22" s="53">
        <v>60</v>
      </c>
    </row>
    <row r="23" spans="1:26">
      <c r="A23" s="37" t="s">
        <v>125</v>
      </c>
      <c r="B23" s="37" t="s">
        <v>126</v>
      </c>
      <c r="C23" s="12">
        <v>48</v>
      </c>
      <c r="D23" s="12">
        <v>0</v>
      </c>
      <c r="E23" s="12">
        <v>0</v>
      </c>
      <c r="F23" s="12">
        <v>5</v>
      </c>
      <c r="G23" s="12">
        <v>0</v>
      </c>
      <c r="H23" s="12">
        <v>16</v>
      </c>
      <c r="I23" s="12">
        <v>0</v>
      </c>
      <c r="J23" s="12">
        <v>0</v>
      </c>
      <c r="K23" s="12">
        <v>0</v>
      </c>
      <c r="L23" s="12">
        <v>69</v>
      </c>
      <c r="M23" s="12">
        <v>13.8</v>
      </c>
      <c r="N23" s="29">
        <v>9</v>
      </c>
      <c r="O23" s="12">
        <v>80.75</v>
      </c>
      <c r="P23" s="12">
        <v>56.524999999999999</v>
      </c>
      <c r="Q23" s="32">
        <v>16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32">
        <v>10</v>
      </c>
      <c r="X23" s="33">
        <f t="shared" si="0"/>
        <v>70.325000000000003</v>
      </c>
      <c r="Y23" s="32">
        <v>16</v>
      </c>
      <c r="Z23" s="29">
        <v>39</v>
      </c>
    </row>
    <row r="24" spans="1:26">
      <c r="A24" s="37" t="s">
        <v>127</v>
      </c>
      <c r="B24" s="37" t="s">
        <v>425</v>
      </c>
      <c r="C24" s="12">
        <v>48.86</v>
      </c>
      <c r="D24" s="12">
        <v>0</v>
      </c>
      <c r="E24" s="12">
        <v>6</v>
      </c>
      <c r="F24" s="12">
        <v>5</v>
      </c>
      <c r="G24" s="12">
        <v>0</v>
      </c>
      <c r="H24" s="12">
        <v>16</v>
      </c>
      <c r="I24" s="12">
        <v>0</v>
      </c>
      <c r="J24" s="12">
        <v>0</v>
      </c>
      <c r="K24" s="12">
        <v>0</v>
      </c>
      <c r="L24" s="12">
        <v>75.86</v>
      </c>
      <c r="M24" s="12">
        <v>15.172000000000001</v>
      </c>
      <c r="N24" s="29">
        <v>6</v>
      </c>
      <c r="O24" s="12">
        <v>83.5</v>
      </c>
      <c r="P24" s="12">
        <v>58.45</v>
      </c>
      <c r="Q24" s="32">
        <v>13</v>
      </c>
      <c r="R24" s="12">
        <v>15</v>
      </c>
      <c r="S24" s="12">
        <v>0</v>
      </c>
      <c r="T24" s="12">
        <v>0</v>
      </c>
      <c r="U24" s="12">
        <v>15</v>
      </c>
      <c r="V24" s="12">
        <v>1.5</v>
      </c>
      <c r="W24" s="32">
        <v>6</v>
      </c>
      <c r="X24" s="33">
        <f t="shared" si="0"/>
        <v>75.122</v>
      </c>
      <c r="Y24" s="32">
        <v>7</v>
      </c>
      <c r="Z24" s="29">
        <v>14</v>
      </c>
    </row>
    <row r="25" spans="1:26">
      <c r="A25" s="28">
        <v>2033119</v>
      </c>
      <c r="B25" s="28" t="s">
        <v>427</v>
      </c>
      <c r="C25" s="12">
        <v>47.43</v>
      </c>
      <c r="D25" s="12">
        <v>0</v>
      </c>
      <c r="E25" s="12">
        <v>0</v>
      </c>
      <c r="F25" s="12">
        <v>5</v>
      </c>
      <c r="G25" s="12">
        <v>0</v>
      </c>
      <c r="H25" s="12">
        <v>16</v>
      </c>
      <c r="I25" s="12">
        <v>0</v>
      </c>
      <c r="J25" s="12">
        <v>0</v>
      </c>
      <c r="K25" s="12">
        <v>0</v>
      </c>
      <c r="L25" s="12">
        <v>68.430000000000007</v>
      </c>
      <c r="M25" s="12">
        <v>13.686</v>
      </c>
      <c r="N25" s="29">
        <v>11</v>
      </c>
      <c r="O25" s="12">
        <v>85.88</v>
      </c>
      <c r="P25" s="12">
        <v>60.116</v>
      </c>
      <c r="Q25" s="32">
        <v>8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32">
        <v>10</v>
      </c>
      <c r="X25" s="33">
        <f t="shared" si="0"/>
        <v>73.801999999999992</v>
      </c>
      <c r="Y25" s="32">
        <v>9</v>
      </c>
      <c r="Z25" s="29">
        <v>21</v>
      </c>
    </row>
    <row r="26" spans="1:26">
      <c r="A26" s="37" t="s">
        <v>130</v>
      </c>
      <c r="B26" s="37" t="s">
        <v>131</v>
      </c>
      <c r="C26" s="12">
        <v>47</v>
      </c>
      <c r="D26" s="12">
        <v>0</v>
      </c>
      <c r="E26" s="12">
        <v>0</v>
      </c>
      <c r="F26" s="12">
        <v>0</v>
      </c>
      <c r="G26" s="12">
        <v>0</v>
      </c>
      <c r="H26" s="12">
        <v>15</v>
      </c>
      <c r="I26" s="12">
        <v>0</v>
      </c>
      <c r="J26" s="12">
        <v>0</v>
      </c>
      <c r="K26" s="12">
        <v>0</v>
      </c>
      <c r="L26" s="12">
        <v>62</v>
      </c>
      <c r="M26" s="12">
        <v>12.4</v>
      </c>
      <c r="N26" s="29">
        <v>33</v>
      </c>
      <c r="O26" s="12">
        <v>72.63</v>
      </c>
      <c r="P26" s="12">
        <v>50.841000000000001</v>
      </c>
      <c r="Q26" s="32">
        <v>30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32">
        <v>10</v>
      </c>
      <c r="X26" s="33">
        <f t="shared" si="0"/>
        <v>63.241</v>
      </c>
      <c r="Y26" s="32">
        <v>30</v>
      </c>
      <c r="Z26" s="29">
        <v>62</v>
      </c>
    </row>
    <row r="27" spans="1:26" s="23" customFormat="1">
      <c r="A27" s="37" t="s">
        <v>132</v>
      </c>
      <c r="B27" s="37" t="s">
        <v>133</v>
      </c>
      <c r="C27" s="12">
        <v>45.57</v>
      </c>
      <c r="D27" s="12">
        <v>0</v>
      </c>
      <c r="E27" s="12">
        <v>0</v>
      </c>
      <c r="F27" s="12">
        <v>0</v>
      </c>
      <c r="G27" s="12">
        <v>0</v>
      </c>
      <c r="H27" s="12">
        <v>15</v>
      </c>
      <c r="I27" s="12">
        <v>0</v>
      </c>
      <c r="J27" s="12">
        <v>0</v>
      </c>
      <c r="K27" s="12">
        <v>0</v>
      </c>
      <c r="L27" s="12">
        <v>60.57</v>
      </c>
      <c r="M27" s="12">
        <v>12.114000000000001</v>
      </c>
      <c r="N27" s="29">
        <v>38</v>
      </c>
      <c r="O27" s="12">
        <v>66.89</v>
      </c>
      <c r="P27" s="12">
        <v>46.823</v>
      </c>
      <c r="Q27" s="32">
        <v>36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32">
        <v>10</v>
      </c>
      <c r="X27" s="33">
        <f t="shared" si="0"/>
        <v>58.936999999999998</v>
      </c>
      <c r="Y27" s="32">
        <v>36</v>
      </c>
      <c r="Z27" s="29">
        <v>70</v>
      </c>
    </row>
    <row r="28" spans="1:26">
      <c r="A28" s="37" t="s">
        <v>134</v>
      </c>
      <c r="B28" s="37" t="s">
        <v>135</v>
      </c>
      <c r="C28" s="12">
        <v>47.14</v>
      </c>
      <c r="D28" s="12">
        <v>0</v>
      </c>
      <c r="E28" s="12">
        <v>0</v>
      </c>
      <c r="F28" s="12">
        <v>0</v>
      </c>
      <c r="G28" s="12">
        <v>0</v>
      </c>
      <c r="H28" s="12">
        <v>15</v>
      </c>
      <c r="I28" s="12">
        <v>0</v>
      </c>
      <c r="J28" s="12">
        <v>0</v>
      </c>
      <c r="K28" s="12">
        <v>0</v>
      </c>
      <c r="L28" s="12">
        <v>62.14</v>
      </c>
      <c r="M28" s="12">
        <v>12.428000000000001</v>
      </c>
      <c r="N28" s="29">
        <v>32</v>
      </c>
      <c r="O28" s="12">
        <v>74.69</v>
      </c>
      <c r="P28" s="12">
        <v>52.283000000000001</v>
      </c>
      <c r="Q28" s="32">
        <v>25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32">
        <v>10</v>
      </c>
      <c r="X28" s="33">
        <f t="shared" si="0"/>
        <v>64.710999999999999</v>
      </c>
      <c r="Y28" s="32">
        <v>27</v>
      </c>
      <c r="Z28" s="29">
        <v>59</v>
      </c>
    </row>
    <row r="29" spans="1:26">
      <c r="A29" s="37" t="s">
        <v>136</v>
      </c>
      <c r="B29" s="37" t="s">
        <v>137</v>
      </c>
      <c r="C29" s="12">
        <v>47</v>
      </c>
      <c r="D29" s="12">
        <v>0</v>
      </c>
      <c r="E29" s="12">
        <v>0</v>
      </c>
      <c r="F29" s="12">
        <v>0</v>
      </c>
      <c r="G29" s="12">
        <v>0</v>
      </c>
      <c r="H29" s="12">
        <v>15</v>
      </c>
      <c r="I29" s="12">
        <v>0</v>
      </c>
      <c r="J29" s="12">
        <v>0</v>
      </c>
      <c r="K29" s="12">
        <v>0</v>
      </c>
      <c r="L29" s="12">
        <v>62</v>
      </c>
      <c r="M29" s="12">
        <v>12.4</v>
      </c>
      <c r="N29" s="29">
        <v>33</v>
      </c>
      <c r="O29" s="12">
        <v>76.94</v>
      </c>
      <c r="P29" s="12">
        <v>53.857999999999997</v>
      </c>
      <c r="Q29" s="32">
        <v>22</v>
      </c>
      <c r="R29" s="12">
        <v>15</v>
      </c>
      <c r="S29" s="12">
        <v>0</v>
      </c>
      <c r="T29" s="12">
        <v>0</v>
      </c>
      <c r="U29" s="12">
        <v>15</v>
      </c>
      <c r="V29" s="12">
        <v>1.5</v>
      </c>
      <c r="W29" s="32">
        <v>6</v>
      </c>
      <c r="X29" s="33">
        <f t="shared" si="0"/>
        <v>67.757999999999996</v>
      </c>
      <c r="Y29" s="32">
        <v>21</v>
      </c>
      <c r="Z29" s="29">
        <v>48</v>
      </c>
    </row>
    <row r="30" spans="1:26" s="23" customFormat="1">
      <c r="A30" s="52" t="s">
        <v>138</v>
      </c>
      <c r="B30" s="52" t="s">
        <v>139</v>
      </c>
      <c r="C30" s="53">
        <v>48.14</v>
      </c>
      <c r="D30" s="54">
        <v>0</v>
      </c>
      <c r="E30" s="54">
        <v>0</v>
      </c>
      <c r="F30" s="54">
        <v>0</v>
      </c>
      <c r="G30" s="54">
        <v>0</v>
      </c>
      <c r="H30" s="54">
        <v>16</v>
      </c>
      <c r="I30" s="54">
        <v>0</v>
      </c>
      <c r="J30" s="54">
        <v>0</v>
      </c>
      <c r="K30" s="54">
        <v>0</v>
      </c>
      <c r="L30" s="54">
        <v>64.14</v>
      </c>
      <c r="M30" s="54">
        <v>12.827999999999999</v>
      </c>
      <c r="N30" s="53">
        <v>17</v>
      </c>
      <c r="O30" s="54">
        <v>71.06</v>
      </c>
      <c r="P30" s="54">
        <v>49.741999999999997</v>
      </c>
      <c r="Q30" s="55">
        <v>33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5">
        <v>10</v>
      </c>
      <c r="X30" s="33">
        <f t="shared" si="0"/>
        <v>62.569999999999993</v>
      </c>
      <c r="Y30" s="55">
        <v>32</v>
      </c>
      <c r="Z30" s="53">
        <v>65</v>
      </c>
    </row>
    <row r="31" spans="1:26">
      <c r="A31" s="37" t="s">
        <v>140</v>
      </c>
      <c r="B31" s="37" t="s">
        <v>141</v>
      </c>
      <c r="C31" s="12">
        <v>49.29</v>
      </c>
      <c r="D31" s="12">
        <v>0</v>
      </c>
      <c r="E31" s="12">
        <v>0</v>
      </c>
      <c r="F31" s="12">
        <v>15</v>
      </c>
      <c r="G31" s="12">
        <v>0</v>
      </c>
      <c r="H31" s="12">
        <v>16</v>
      </c>
      <c r="I31" s="12">
        <v>0</v>
      </c>
      <c r="J31" s="12">
        <v>0</v>
      </c>
      <c r="K31" s="12">
        <v>0</v>
      </c>
      <c r="L31" s="12">
        <v>80.290000000000006</v>
      </c>
      <c r="M31" s="12">
        <v>16.058</v>
      </c>
      <c r="N31" s="29">
        <v>5</v>
      </c>
      <c r="O31" s="12">
        <v>75.19</v>
      </c>
      <c r="P31" s="12">
        <v>52.633000000000003</v>
      </c>
      <c r="Q31" s="32">
        <v>24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32">
        <v>10</v>
      </c>
      <c r="X31" s="33">
        <f t="shared" si="0"/>
        <v>68.691000000000003</v>
      </c>
      <c r="Y31" s="32">
        <v>18</v>
      </c>
      <c r="Z31" s="29">
        <v>44</v>
      </c>
    </row>
    <row r="32" spans="1:26">
      <c r="A32" s="37" t="s">
        <v>142</v>
      </c>
      <c r="B32" s="37" t="s">
        <v>143</v>
      </c>
      <c r="C32" s="12">
        <v>47.71</v>
      </c>
      <c r="D32" s="12">
        <v>0</v>
      </c>
      <c r="E32" s="12">
        <v>0</v>
      </c>
      <c r="F32" s="12">
        <v>0</v>
      </c>
      <c r="G32" s="12">
        <v>0</v>
      </c>
      <c r="H32" s="12">
        <v>16</v>
      </c>
      <c r="I32" s="12">
        <v>0</v>
      </c>
      <c r="J32" s="12">
        <v>0</v>
      </c>
      <c r="K32" s="12">
        <v>0</v>
      </c>
      <c r="L32" s="12">
        <v>63.71</v>
      </c>
      <c r="M32" s="12">
        <v>12.742000000000001</v>
      </c>
      <c r="N32" s="29">
        <v>19</v>
      </c>
      <c r="O32" s="12">
        <v>72.06</v>
      </c>
      <c r="P32" s="12">
        <v>50.442</v>
      </c>
      <c r="Q32" s="32">
        <v>31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32">
        <v>10</v>
      </c>
      <c r="X32" s="33">
        <f t="shared" si="0"/>
        <v>63.183999999999997</v>
      </c>
      <c r="Y32" s="32">
        <v>31</v>
      </c>
      <c r="Z32" s="29">
        <v>64</v>
      </c>
    </row>
    <row r="33" spans="1:26" s="23" customFormat="1">
      <c r="A33" s="52" t="s">
        <v>144</v>
      </c>
      <c r="B33" s="52" t="s">
        <v>145</v>
      </c>
      <c r="C33" s="53">
        <v>47.29</v>
      </c>
      <c r="D33" s="54">
        <v>0</v>
      </c>
      <c r="E33" s="54">
        <v>0</v>
      </c>
      <c r="F33" s="54">
        <v>0</v>
      </c>
      <c r="G33" s="54">
        <v>0</v>
      </c>
      <c r="H33" s="54">
        <v>15</v>
      </c>
      <c r="I33" s="54">
        <v>0</v>
      </c>
      <c r="J33" s="54">
        <v>0</v>
      </c>
      <c r="K33" s="54">
        <v>0</v>
      </c>
      <c r="L33" s="54">
        <v>62.29</v>
      </c>
      <c r="M33" s="54">
        <v>12.458</v>
      </c>
      <c r="N33" s="53">
        <v>30</v>
      </c>
      <c r="O33" s="54">
        <v>70</v>
      </c>
      <c r="P33" s="54">
        <v>49</v>
      </c>
      <c r="Q33" s="55">
        <v>34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5">
        <v>10</v>
      </c>
      <c r="X33" s="33">
        <f t="shared" si="0"/>
        <v>61.457999999999998</v>
      </c>
      <c r="Y33" s="55">
        <v>34</v>
      </c>
      <c r="Z33" s="53">
        <v>68</v>
      </c>
    </row>
    <row r="34" spans="1:26">
      <c r="A34" s="37" t="s">
        <v>146</v>
      </c>
      <c r="B34" s="37" t="s">
        <v>424</v>
      </c>
      <c r="C34" s="12">
        <v>49.57</v>
      </c>
      <c r="D34" s="12">
        <v>0</v>
      </c>
      <c r="E34" s="12">
        <v>0</v>
      </c>
      <c r="F34" s="12">
        <v>15</v>
      </c>
      <c r="G34" s="12">
        <v>0</v>
      </c>
      <c r="H34" s="12">
        <v>16</v>
      </c>
      <c r="I34" s="12">
        <v>0</v>
      </c>
      <c r="J34" s="12">
        <v>0</v>
      </c>
      <c r="K34" s="12">
        <v>0</v>
      </c>
      <c r="L34" s="12">
        <v>80.569999999999993</v>
      </c>
      <c r="M34" s="12">
        <v>16.114000000000001</v>
      </c>
      <c r="N34" s="29">
        <v>4</v>
      </c>
      <c r="O34" s="12">
        <v>82.25</v>
      </c>
      <c r="P34" s="12">
        <v>57.575000000000003</v>
      </c>
      <c r="Q34" s="32">
        <v>14</v>
      </c>
      <c r="R34" s="12">
        <v>15</v>
      </c>
      <c r="S34" s="12">
        <v>0</v>
      </c>
      <c r="T34" s="12">
        <v>0</v>
      </c>
      <c r="U34" s="12">
        <v>15</v>
      </c>
      <c r="V34" s="12">
        <v>1.5</v>
      </c>
      <c r="W34" s="32">
        <v>6</v>
      </c>
      <c r="X34" s="33">
        <f t="shared" si="0"/>
        <v>75.189000000000007</v>
      </c>
      <c r="Y34" s="32">
        <v>6</v>
      </c>
      <c r="Z34" s="29">
        <v>13</v>
      </c>
    </row>
    <row r="35" spans="1:26">
      <c r="A35" s="37" t="s">
        <v>148</v>
      </c>
      <c r="B35" s="37" t="s">
        <v>149</v>
      </c>
      <c r="C35" s="12">
        <v>46.86</v>
      </c>
      <c r="D35" s="12">
        <v>0</v>
      </c>
      <c r="E35" s="12">
        <v>0</v>
      </c>
      <c r="F35" s="12">
        <v>5</v>
      </c>
      <c r="G35" s="12">
        <v>0</v>
      </c>
      <c r="H35" s="12">
        <v>16</v>
      </c>
      <c r="I35" s="12">
        <v>0</v>
      </c>
      <c r="J35" s="12">
        <v>0</v>
      </c>
      <c r="K35" s="12">
        <v>0</v>
      </c>
      <c r="L35" s="12">
        <v>67.86</v>
      </c>
      <c r="M35" s="12">
        <v>13.571999999999999</v>
      </c>
      <c r="N35" s="29">
        <v>12</v>
      </c>
      <c r="O35" s="12">
        <v>73.13</v>
      </c>
      <c r="P35" s="12">
        <v>51.191000000000003</v>
      </c>
      <c r="Q35" s="32">
        <v>28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32">
        <v>10</v>
      </c>
      <c r="X35" s="33">
        <f t="shared" si="0"/>
        <v>64.763000000000005</v>
      </c>
      <c r="Y35" s="32">
        <v>26</v>
      </c>
      <c r="Z35" s="29">
        <v>58</v>
      </c>
    </row>
    <row r="36" spans="1:26" s="23" customFormat="1">
      <c r="A36" s="52" t="s">
        <v>150</v>
      </c>
      <c r="B36" s="52" t="s">
        <v>151</v>
      </c>
      <c r="C36" s="53">
        <v>46.43</v>
      </c>
      <c r="D36" s="54">
        <v>0</v>
      </c>
      <c r="E36" s="54">
        <v>0</v>
      </c>
      <c r="F36" s="54">
        <v>5</v>
      </c>
      <c r="G36" s="54">
        <v>0</v>
      </c>
      <c r="H36" s="54">
        <v>16</v>
      </c>
      <c r="I36" s="54">
        <v>0</v>
      </c>
      <c r="J36" s="54">
        <v>0</v>
      </c>
      <c r="K36" s="54">
        <v>0</v>
      </c>
      <c r="L36" s="54">
        <v>67.430000000000007</v>
      </c>
      <c r="M36" s="54">
        <v>13.486000000000001</v>
      </c>
      <c r="N36" s="53">
        <v>13</v>
      </c>
      <c r="O36" s="54">
        <v>73.81</v>
      </c>
      <c r="P36" s="54">
        <v>51.667000000000002</v>
      </c>
      <c r="Q36" s="55">
        <v>27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5">
        <v>10</v>
      </c>
      <c r="X36" s="33">
        <f t="shared" si="0"/>
        <v>65.153000000000006</v>
      </c>
      <c r="Y36" s="55">
        <v>25</v>
      </c>
      <c r="Z36" s="53">
        <v>57</v>
      </c>
    </row>
    <row r="37" spans="1:26">
      <c r="A37" s="37" t="s">
        <v>152</v>
      </c>
      <c r="B37" s="37" t="s">
        <v>423</v>
      </c>
      <c r="C37" s="12">
        <v>48.57</v>
      </c>
      <c r="D37" s="12">
        <v>0</v>
      </c>
      <c r="E37" s="12">
        <v>0</v>
      </c>
      <c r="F37" s="12">
        <v>0</v>
      </c>
      <c r="G37" s="12">
        <v>0</v>
      </c>
      <c r="H37" s="12">
        <v>16</v>
      </c>
      <c r="I37" s="12">
        <v>0</v>
      </c>
      <c r="J37" s="12">
        <v>0</v>
      </c>
      <c r="K37" s="12">
        <v>0</v>
      </c>
      <c r="L37" s="12">
        <v>64.569999999999993</v>
      </c>
      <c r="M37" s="12">
        <v>12.914</v>
      </c>
      <c r="N37" s="29">
        <v>15</v>
      </c>
      <c r="O37" s="12">
        <v>86.63</v>
      </c>
      <c r="P37" s="12">
        <v>60.640999999999998</v>
      </c>
      <c r="Q37" s="32">
        <v>4</v>
      </c>
      <c r="R37" s="12">
        <v>20</v>
      </c>
      <c r="S37" s="12">
        <v>0</v>
      </c>
      <c r="T37" s="12">
        <v>0</v>
      </c>
      <c r="U37" s="12">
        <v>20</v>
      </c>
      <c r="V37" s="12">
        <v>2</v>
      </c>
      <c r="W37" s="32">
        <v>2</v>
      </c>
      <c r="X37" s="33">
        <f t="shared" si="0"/>
        <v>75.554999999999993</v>
      </c>
      <c r="Y37" s="32">
        <v>5</v>
      </c>
      <c r="Z37" s="29">
        <v>12</v>
      </c>
    </row>
    <row r="38" spans="1:26" s="23" customFormat="1">
      <c r="A38" s="52" t="s">
        <v>154</v>
      </c>
      <c r="B38" s="52" t="s">
        <v>155</v>
      </c>
      <c r="C38" s="53">
        <v>48.29</v>
      </c>
      <c r="D38" s="54">
        <v>0</v>
      </c>
      <c r="E38" s="54">
        <v>0</v>
      </c>
      <c r="F38" s="54">
        <v>0</v>
      </c>
      <c r="G38" s="54">
        <v>0</v>
      </c>
      <c r="H38" s="54">
        <v>16</v>
      </c>
      <c r="I38" s="54">
        <v>0</v>
      </c>
      <c r="J38" s="54">
        <v>0</v>
      </c>
      <c r="K38" s="54">
        <v>0</v>
      </c>
      <c r="L38" s="54">
        <v>64.290000000000006</v>
      </c>
      <c r="M38" s="54">
        <v>12.858000000000001</v>
      </c>
      <c r="N38" s="53">
        <v>16</v>
      </c>
      <c r="O38" s="54">
        <v>67</v>
      </c>
      <c r="P38" s="54">
        <v>46.9</v>
      </c>
      <c r="Q38" s="55">
        <v>35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5">
        <v>10</v>
      </c>
      <c r="X38" s="33">
        <f t="shared" si="0"/>
        <v>59.757999999999996</v>
      </c>
      <c r="Y38" s="55">
        <v>35</v>
      </c>
      <c r="Z38" s="53">
        <v>69</v>
      </c>
    </row>
    <row r="39" spans="1:26">
      <c r="A39" s="37" t="s">
        <v>156</v>
      </c>
      <c r="B39" s="37" t="s">
        <v>157</v>
      </c>
      <c r="C39" s="12">
        <v>46.86</v>
      </c>
      <c r="D39" s="12">
        <v>0</v>
      </c>
      <c r="E39" s="12">
        <v>0</v>
      </c>
      <c r="F39" s="12">
        <v>0</v>
      </c>
      <c r="G39" s="12">
        <v>0</v>
      </c>
      <c r="H39" s="12">
        <v>16</v>
      </c>
      <c r="I39" s="12">
        <v>0</v>
      </c>
      <c r="J39" s="12">
        <v>0</v>
      </c>
      <c r="K39" s="12">
        <v>0</v>
      </c>
      <c r="L39" s="12">
        <v>62.86</v>
      </c>
      <c r="M39" s="12">
        <v>12.571999999999999</v>
      </c>
      <c r="N39" s="29">
        <v>27</v>
      </c>
      <c r="O39" s="12">
        <v>76.88</v>
      </c>
      <c r="P39" s="12">
        <v>53.816000000000003</v>
      </c>
      <c r="Q39" s="32">
        <v>23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32">
        <v>10</v>
      </c>
      <c r="X39" s="33">
        <f t="shared" si="0"/>
        <v>66.388000000000005</v>
      </c>
      <c r="Y39" s="32">
        <v>24</v>
      </c>
      <c r="Z39" s="29">
        <v>56</v>
      </c>
    </row>
    <row r="40" spans="1:26" s="23" customFormat="1">
      <c r="A40" s="52" t="s">
        <v>158</v>
      </c>
      <c r="B40" s="52" t="s">
        <v>159</v>
      </c>
      <c r="C40" s="53">
        <v>46</v>
      </c>
      <c r="D40" s="54">
        <v>0</v>
      </c>
      <c r="E40" s="54">
        <v>0</v>
      </c>
      <c r="F40" s="54">
        <v>0</v>
      </c>
      <c r="G40" s="54">
        <v>0</v>
      </c>
      <c r="H40" s="54">
        <v>15</v>
      </c>
      <c r="I40" s="54">
        <v>0</v>
      </c>
      <c r="J40" s="54">
        <v>0</v>
      </c>
      <c r="K40" s="54">
        <v>0</v>
      </c>
      <c r="L40" s="54">
        <v>61</v>
      </c>
      <c r="M40" s="54">
        <v>12.2</v>
      </c>
      <c r="N40" s="53">
        <v>37</v>
      </c>
      <c r="O40" s="54">
        <v>58.75</v>
      </c>
      <c r="P40" s="54">
        <v>41.125</v>
      </c>
      <c r="Q40" s="55">
        <v>38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5">
        <v>10</v>
      </c>
      <c r="X40" s="33">
        <f t="shared" si="0"/>
        <v>53.325000000000003</v>
      </c>
      <c r="Y40" s="55">
        <v>38</v>
      </c>
      <c r="Z40" s="53">
        <v>72</v>
      </c>
    </row>
    <row r="41" spans="1:26">
      <c r="A41" s="37" t="s">
        <v>160</v>
      </c>
      <c r="B41" s="37" t="s">
        <v>428</v>
      </c>
      <c r="C41" s="12">
        <v>50</v>
      </c>
      <c r="D41" s="12">
        <v>0</v>
      </c>
      <c r="E41" s="12">
        <v>0</v>
      </c>
      <c r="F41" s="12">
        <v>15</v>
      </c>
      <c r="G41" s="12">
        <v>0</v>
      </c>
      <c r="H41" s="12">
        <v>20</v>
      </c>
      <c r="I41" s="12">
        <v>0</v>
      </c>
      <c r="J41" s="12">
        <v>0</v>
      </c>
      <c r="K41" s="12">
        <v>0</v>
      </c>
      <c r="L41" s="12">
        <v>85</v>
      </c>
      <c r="M41" s="12">
        <v>17</v>
      </c>
      <c r="N41" s="29">
        <v>3</v>
      </c>
      <c r="O41" s="12">
        <v>80.44</v>
      </c>
      <c r="P41" s="12">
        <v>56.308</v>
      </c>
      <c r="Q41" s="32">
        <v>17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32">
        <v>10</v>
      </c>
      <c r="X41" s="33">
        <f t="shared" si="0"/>
        <v>73.307999999999993</v>
      </c>
      <c r="Y41" s="32">
        <v>10</v>
      </c>
      <c r="Z41" s="29">
        <v>24</v>
      </c>
    </row>
    <row r="42" spans="1:26" s="23" customFormat="1">
      <c r="A42" s="57">
        <v>2033138</v>
      </c>
      <c r="B42" s="52" t="s">
        <v>162</v>
      </c>
      <c r="C42" s="53">
        <v>45.29</v>
      </c>
      <c r="D42" s="54">
        <v>0</v>
      </c>
      <c r="E42" s="54">
        <v>0</v>
      </c>
      <c r="F42" s="54">
        <v>0</v>
      </c>
      <c r="G42" s="54">
        <v>0</v>
      </c>
      <c r="H42" s="54">
        <v>16</v>
      </c>
      <c r="I42" s="54">
        <v>0</v>
      </c>
      <c r="J42" s="54">
        <v>0</v>
      </c>
      <c r="K42" s="54">
        <v>0</v>
      </c>
      <c r="L42" s="54">
        <v>61.29</v>
      </c>
      <c r="M42" s="54">
        <v>12.257999999999999</v>
      </c>
      <c r="N42" s="53">
        <v>35</v>
      </c>
      <c r="O42" s="54">
        <v>71.150000000000006</v>
      </c>
      <c r="P42" s="54">
        <v>49.805</v>
      </c>
      <c r="Q42" s="55">
        <v>32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5">
        <v>10</v>
      </c>
      <c r="X42" s="33">
        <f t="shared" si="0"/>
        <v>62.063000000000002</v>
      </c>
      <c r="Y42" s="55">
        <v>33</v>
      </c>
      <c r="Z42" s="53">
        <v>66</v>
      </c>
    </row>
    <row r="43" spans="1:26">
      <c r="A43" s="37" t="s">
        <v>163</v>
      </c>
      <c r="B43" s="37" t="s">
        <v>419</v>
      </c>
      <c r="C43" s="12">
        <v>50</v>
      </c>
      <c r="D43" s="12">
        <v>0</v>
      </c>
      <c r="E43" s="12">
        <v>0</v>
      </c>
      <c r="F43" s="12">
        <v>5</v>
      </c>
      <c r="G43" s="12">
        <v>0</v>
      </c>
      <c r="H43" s="12">
        <v>19</v>
      </c>
      <c r="I43" s="12">
        <v>0</v>
      </c>
      <c r="J43" s="12">
        <v>0</v>
      </c>
      <c r="K43" s="12">
        <v>0</v>
      </c>
      <c r="L43" s="12">
        <v>74</v>
      </c>
      <c r="M43" s="12">
        <v>14.8</v>
      </c>
      <c r="N43" s="29">
        <v>8</v>
      </c>
      <c r="O43" s="12">
        <v>88.81</v>
      </c>
      <c r="P43" s="12">
        <v>62.167000000000002</v>
      </c>
      <c r="Q43" s="32">
        <v>2</v>
      </c>
      <c r="R43" s="12">
        <v>60</v>
      </c>
      <c r="S43" s="12">
        <v>0</v>
      </c>
      <c r="T43" s="12">
        <v>1</v>
      </c>
      <c r="U43" s="12">
        <v>61</v>
      </c>
      <c r="V43" s="12">
        <v>6.1</v>
      </c>
      <c r="W43" s="32">
        <v>1</v>
      </c>
      <c r="X43" s="33">
        <f t="shared" si="0"/>
        <v>83.066999999999993</v>
      </c>
      <c r="Y43" s="32">
        <v>1</v>
      </c>
      <c r="Z43" s="29">
        <v>3</v>
      </c>
    </row>
    <row r="44" spans="1:26" s="23" customFormat="1">
      <c r="A44" s="52" t="s">
        <v>165</v>
      </c>
      <c r="B44" s="52" t="s">
        <v>166</v>
      </c>
      <c r="C44" s="53">
        <v>46.29</v>
      </c>
      <c r="D44" s="54">
        <v>0</v>
      </c>
      <c r="E44" s="54">
        <v>0</v>
      </c>
      <c r="F44" s="54">
        <v>0</v>
      </c>
      <c r="G44" s="54">
        <v>0</v>
      </c>
      <c r="H44" s="54">
        <v>15</v>
      </c>
      <c r="I44" s="54">
        <v>0</v>
      </c>
      <c r="J44" s="54">
        <v>0</v>
      </c>
      <c r="K44" s="54">
        <v>0</v>
      </c>
      <c r="L44" s="54">
        <v>61.29</v>
      </c>
      <c r="M44" s="54">
        <v>12.257999999999999</v>
      </c>
      <c r="N44" s="53">
        <v>35</v>
      </c>
      <c r="O44" s="54">
        <v>61.5</v>
      </c>
      <c r="P44" s="54">
        <v>43.05</v>
      </c>
      <c r="Q44" s="55">
        <v>37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5">
        <v>10</v>
      </c>
      <c r="X44" s="33">
        <f t="shared" si="0"/>
        <v>55.307999999999993</v>
      </c>
      <c r="Y44" s="55">
        <v>37</v>
      </c>
      <c r="Z44" s="53">
        <v>71</v>
      </c>
    </row>
    <row r="45" spans="1:26">
      <c r="A45" s="37" t="s">
        <v>167</v>
      </c>
      <c r="B45" s="37" t="s">
        <v>168</v>
      </c>
      <c r="C45" s="29">
        <v>47.17</v>
      </c>
      <c r="D45" s="12">
        <v>0</v>
      </c>
      <c r="E45" s="12">
        <v>0</v>
      </c>
      <c r="F45" s="12">
        <v>0</v>
      </c>
      <c r="G45" s="12">
        <v>0</v>
      </c>
      <c r="H45" s="12">
        <v>16</v>
      </c>
      <c r="I45" s="12">
        <v>0</v>
      </c>
      <c r="J45" s="12">
        <v>0</v>
      </c>
      <c r="K45" s="12">
        <v>0</v>
      </c>
      <c r="L45" s="12">
        <v>63.17</v>
      </c>
      <c r="M45" s="12">
        <v>12.634</v>
      </c>
      <c r="N45" s="29">
        <v>26</v>
      </c>
      <c r="O45" s="12">
        <v>78.22</v>
      </c>
      <c r="P45" s="12">
        <v>54.753999999999998</v>
      </c>
      <c r="Q45" s="32">
        <v>20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32">
        <v>10</v>
      </c>
      <c r="X45" s="33">
        <f t="shared" si="0"/>
        <v>67.388000000000005</v>
      </c>
      <c r="Y45" s="32">
        <v>22</v>
      </c>
      <c r="Z45" s="29">
        <v>50</v>
      </c>
    </row>
    <row r="46" spans="1:26" ht="14.25">
      <c r="A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31"/>
      <c r="P46" s="24"/>
      <c r="Q46" s="35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4.25">
      <c r="A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31"/>
      <c r="P47" s="24"/>
      <c r="Q47" s="35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4.25">
      <c r="A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31"/>
      <c r="P48" s="24"/>
      <c r="Q48" s="35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4.25">
      <c r="A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31"/>
      <c r="P49" s="24"/>
      <c r="Q49" s="35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4.25">
      <c r="A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31"/>
      <c r="P50" s="24"/>
      <c r="Q50" s="35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4.25">
      <c r="A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31"/>
      <c r="P51" s="24"/>
      <c r="Q51" s="35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4.25">
      <c r="A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31"/>
      <c r="P52" s="24"/>
      <c r="Q52" s="35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4.25">
      <c r="A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31"/>
      <c r="P53" s="24"/>
      <c r="Q53" s="35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4.25">
      <c r="A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1"/>
      <c r="P54" s="24"/>
      <c r="Q54" s="35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4.25">
      <c r="A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1"/>
      <c r="P55" s="24"/>
      <c r="Q55" s="35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4.25">
      <c r="A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1"/>
      <c r="P56" s="24"/>
      <c r="Q56" s="35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4.25">
      <c r="A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1"/>
      <c r="P57" s="24"/>
      <c r="Q57" s="35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4.25">
      <c r="A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1"/>
      <c r="P58" s="24"/>
      <c r="Q58" s="35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4.25">
      <c r="A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1"/>
      <c r="P59" s="24"/>
      <c r="Q59" s="35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4.25">
      <c r="A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1"/>
      <c r="P60" s="24"/>
      <c r="Q60" s="35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4.25">
      <c r="A61" s="24"/>
      <c r="B61" s="1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1"/>
      <c r="P61" s="24"/>
      <c r="Q61" s="35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4.25">
      <c r="A62" s="24"/>
      <c r="B62" s="1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1"/>
      <c r="P62" s="24"/>
      <c r="Q62" s="35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4.25">
      <c r="A63" s="24"/>
      <c r="B63" s="1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1"/>
      <c r="P63" s="24"/>
      <c r="Q63" s="35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4.25">
      <c r="A64" s="24"/>
      <c r="B64" s="1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1"/>
      <c r="P64" s="24"/>
      <c r="Q64" s="35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4.25">
      <c r="A65" s="24"/>
      <c r="B65" s="1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1"/>
      <c r="P65" s="24"/>
      <c r="Q65" s="35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4.25">
      <c r="A66" s="24"/>
      <c r="B66" s="1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1"/>
      <c r="P66" s="24"/>
      <c r="Q66" s="35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4.25">
      <c r="A67" s="24"/>
      <c r="B67" s="1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1"/>
      <c r="P67" s="24"/>
      <c r="Q67" s="35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4.25">
      <c r="A68" s="24"/>
      <c r="B68" s="1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1"/>
      <c r="P68" s="24"/>
      <c r="Q68" s="35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4.25">
      <c r="A69" s="24"/>
      <c r="B69" s="1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1"/>
      <c r="P69" s="24"/>
      <c r="Q69" s="35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4.25">
      <c r="A70" s="24"/>
      <c r="B70" s="1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1"/>
      <c r="P70" s="24"/>
      <c r="Q70" s="35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4.25">
      <c r="A71" s="24"/>
      <c r="B71" s="1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1"/>
      <c r="P71" s="24"/>
      <c r="Q71" s="35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4.25">
      <c r="A72" s="24"/>
      <c r="B72" s="1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1"/>
      <c r="P72" s="24"/>
      <c r="Q72" s="35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4.25">
      <c r="A73" s="24"/>
      <c r="B73" s="1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1"/>
      <c r="P73" s="24"/>
      <c r="Q73" s="35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4.25">
      <c r="A74" s="24"/>
      <c r="B74" s="1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1"/>
      <c r="P74" s="24"/>
      <c r="Q74" s="35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4.25">
      <c r="A75" s="24"/>
      <c r="B75" s="1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1"/>
      <c r="P75" s="24"/>
      <c r="Q75" s="35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4.25">
      <c r="A76" s="24"/>
      <c r="B76" s="1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1"/>
      <c r="P76" s="24"/>
      <c r="Q76" s="35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4.25">
      <c r="A77" s="24"/>
      <c r="B77" s="1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31"/>
      <c r="P77" s="24"/>
      <c r="Q77" s="35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4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31"/>
      <c r="P78" s="24"/>
      <c r="Q78" s="35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4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31"/>
      <c r="P79" s="24"/>
      <c r="Q79" s="35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4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31"/>
      <c r="P80" s="24"/>
      <c r="Q80" s="35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4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31"/>
      <c r="P81" s="24"/>
      <c r="Q81" s="35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4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31"/>
      <c r="P82" s="24"/>
      <c r="Q82" s="35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4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31"/>
      <c r="P83" s="24"/>
      <c r="Q83" s="35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4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31"/>
      <c r="P84" s="24"/>
      <c r="Q84" s="35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4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31"/>
      <c r="P85" s="24"/>
      <c r="Q85" s="35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4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31"/>
      <c r="P86" s="24"/>
      <c r="Q86" s="35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4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31"/>
      <c r="P87" s="24"/>
      <c r="Q87" s="35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4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31"/>
      <c r="P88" s="24"/>
      <c r="Q88" s="35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4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31"/>
      <c r="P89" s="24"/>
      <c r="Q89" s="35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4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31"/>
      <c r="P90" s="24"/>
      <c r="Q90" s="35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4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31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4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31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4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31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4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31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4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31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4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31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4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31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4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31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4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31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4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31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4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31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4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31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4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31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4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31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4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31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4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31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4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31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4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31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4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31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4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31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4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31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4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31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4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31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4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31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4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31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4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31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4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31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4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31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4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31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4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31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4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31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4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31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4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31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4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31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4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31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4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31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4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31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4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31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4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31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4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31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4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31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4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31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4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31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4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31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4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31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4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31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4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31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4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31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4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31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4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31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4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31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4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31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4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31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4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31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4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31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4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31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4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31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4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31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4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31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4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31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4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31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4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31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4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31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4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31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4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31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4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31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4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31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4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31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4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31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4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31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4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31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4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31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4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31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4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31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4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31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4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31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4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31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4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31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4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31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4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31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4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31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4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31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4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31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4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31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4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31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4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31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4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31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4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31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4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31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4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31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4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31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4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31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4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31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4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31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4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31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4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31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4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31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4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31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4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31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4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31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4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31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4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31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4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31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4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31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4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31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4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31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4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31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4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31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4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31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4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31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4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31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</sheetData>
  <mergeCells count="26">
    <mergeCell ref="P6:P7"/>
    <mergeCell ref="Q6:Q7"/>
    <mergeCell ref="U6:U7"/>
    <mergeCell ref="V6:V7"/>
    <mergeCell ref="W6:W7"/>
    <mergeCell ref="I6:K6"/>
    <mergeCell ref="L6:L7"/>
    <mergeCell ref="M6:M7"/>
    <mergeCell ref="N6:N7"/>
    <mergeCell ref="O6:O7"/>
    <mergeCell ref="A1:Z1"/>
    <mergeCell ref="A2:Z2"/>
    <mergeCell ref="A3:Q3"/>
    <mergeCell ref="R3:Z3"/>
    <mergeCell ref="C4:N4"/>
    <mergeCell ref="O4:Q4"/>
    <mergeCell ref="R4:W4"/>
    <mergeCell ref="A4:A7"/>
    <mergeCell ref="B4:B7"/>
    <mergeCell ref="X4:X7"/>
    <mergeCell ref="Y4:Y7"/>
    <mergeCell ref="Z4:Z7"/>
    <mergeCell ref="C5:N5"/>
    <mergeCell ref="O5:Q5"/>
    <mergeCell ref="R5:W5"/>
    <mergeCell ref="D6:G6"/>
  </mergeCells>
  <phoneticPr fontId="18" type="noConversion"/>
  <conditionalFormatting sqref="B8:B43">
    <cfRule type="duplicateValues" dxfId="7" priority="4"/>
  </conditionalFormatting>
  <printOptions horizontalCentered="1"/>
  <pageMargins left="0.19685039370078741" right="0.19685039370078741" top="0.74803149606299213" bottom="0.55118110236220474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L45" sqref="L45"/>
    </sheetView>
  </sheetViews>
  <sheetFormatPr defaultColWidth="9.625" defaultRowHeight="13.5"/>
  <cols>
    <col min="1" max="1" width="9" style="1" customWidth="1"/>
    <col min="2" max="3" width="8.125" style="1" customWidth="1"/>
    <col min="4" max="4" width="7" style="1" customWidth="1"/>
    <col min="5" max="7" width="7.125" style="1" customWidth="1"/>
    <col min="8" max="8" width="8.625" style="1" customWidth="1"/>
    <col min="9" max="9" width="6.875" style="1" customWidth="1"/>
    <col min="10" max="10" width="7.875" style="1" customWidth="1"/>
    <col min="11" max="11" width="7.125" style="1" customWidth="1"/>
    <col min="12" max="12" width="7.875" style="1" customWidth="1"/>
    <col min="13" max="13" width="8.625" style="1" customWidth="1"/>
    <col min="14" max="14" width="5.875" style="1" customWidth="1"/>
    <col min="15" max="15" width="8" style="1" customWidth="1"/>
    <col min="16" max="16" width="9.625" style="1" customWidth="1"/>
    <col min="17" max="17" width="5.5" style="1" customWidth="1"/>
    <col min="18" max="18" width="6.875" style="1" customWidth="1"/>
    <col min="19" max="19" width="7" style="1" customWidth="1"/>
    <col min="20" max="20" width="8.875" style="1" customWidth="1"/>
    <col min="21" max="21" width="7.625" style="1" customWidth="1"/>
    <col min="22" max="22" width="8.875" style="1" customWidth="1"/>
    <col min="23" max="23" width="5.125" style="1" customWidth="1"/>
    <col min="24" max="24" width="8" style="1" customWidth="1"/>
    <col min="25" max="25" width="6.375" style="1" customWidth="1"/>
    <col min="26" max="26" width="6" style="1" customWidth="1"/>
    <col min="27" max="16384" width="9.625" style="1"/>
  </cols>
  <sheetData>
    <row r="1" spans="1:26" ht="25.5">
      <c r="A1" s="106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ht="14.25">
      <c r="A2" s="107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 ht="20.25">
      <c r="A3" s="151" t="s">
        <v>328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12">
        <v>44630</v>
      </c>
      <c r="S3" s="191"/>
      <c r="T3" s="191"/>
      <c r="U3" s="191"/>
      <c r="V3" s="191"/>
      <c r="W3" s="191"/>
      <c r="X3" s="191"/>
      <c r="Y3" s="191"/>
      <c r="Z3" s="191"/>
    </row>
    <row r="4" spans="1:26" ht="18.95" customHeight="1">
      <c r="A4" s="153" t="s">
        <v>3</v>
      </c>
      <c r="B4" s="194" t="s">
        <v>169</v>
      </c>
      <c r="C4" s="155" t="s">
        <v>5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5" t="s">
        <v>6</v>
      </c>
      <c r="P4" s="156"/>
      <c r="Q4" s="156"/>
      <c r="R4" s="192" t="s">
        <v>7</v>
      </c>
      <c r="S4" s="193"/>
      <c r="T4" s="193"/>
      <c r="U4" s="193"/>
      <c r="V4" s="193"/>
      <c r="W4" s="193"/>
      <c r="X4" s="195" t="s">
        <v>8</v>
      </c>
      <c r="Y4" s="195" t="s">
        <v>9</v>
      </c>
      <c r="Z4" s="195" t="s">
        <v>10</v>
      </c>
    </row>
    <row r="5" spans="1:26" ht="20.25">
      <c r="A5" s="153"/>
      <c r="B5" s="194"/>
      <c r="C5" s="196" t="s">
        <v>11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8" t="s">
        <v>12</v>
      </c>
      <c r="P5" s="198"/>
      <c r="Q5" s="198"/>
      <c r="R5" s="199" t="s">
        <v>13</v>
      </c>
      <c r="S5" s="198"/>
      <c r="T5" s="198"/>
      <c r="U5" s="198"/>
      <c r="V5" s="198"/>
      <c r="W5" s="198"/>
      <c r="X5" s="195"/>
      <c r="Y5" s="195"/>
      <c r="Z5" s="195"/>
    </row>
    <row r="6" spans="1:26" ht="15.75">
      <c r="A6" s="153"/>
      <c r="B6" s="194"/>
      <c r="C6" s="6" t="s">
        <v>14</v>
      </c>
      <c r="D6" s="164" t="s">
        <v>15</v>
      </c>
      <c r="E6" s="164"/>
      <c r="F6" s="164"/>
      <c r="G6" s="164"/>
      <c r="H6" s="6" t="s">
        <v>16</v>
      </c>
      <c r="I6" s="164" t="s">
        <v>17</v>
      </c>
      <c r="J6" s="164"/>
      <c r="K6" s="164"/>
      <c r="L6" s="164" t="s">
        <v>18</v>
      </c>
      <c r="M6" s="164" t="s">
        <v>19</v>
      </c>
      <c r="N6" s="195" t="s">
        <v>20</v>
      </c>
      <c r="O6" s="164" t="s">
        <v>21</v>
      </c>
      <c r="P6" s="164" t="s">
        <v>22</v>
      </c>
      <c r="Q6" s="195" t="s">
        <v>20</v>
      </c>
      <c r="R6" s="5" t="s">
        <v>23</v>
      </c>
      <c r="S6" s="5" t="s">
        <v>24</v>
      </c>
      <c r="T6" s="5" t="s">
        <v>25</v>
      </c>
      <c r="U6" s="194" t="s">
        <v>26</v>
      </c>
      <c r="V6" s="194" t="s">
        <v>27</v>
      </c>
      <c r="W6" s="195" t="s">
        <v>20</v>
      </c>
      <c r="X6" s="195"/>
      <c r="Y6" s="195"/>
      <c r="Z6" s="195"/>
    </row>
    <row r="7" spans="1:26" ht="28.5">
      <c r="A7" s="153"/>
      <c r="B7" s="194"/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64"/>
      <c r="M7" s="164"/>
      <c r="N7" s="195"/>
      <c r="O7" s="164"/>
      <c r="P7" s="164"/>
      <c r="Q7" s="194"/>
      <c r="R7" s="4" t="s">
        <v>37</v>
      </c>
      <c r="S7" s="4" t="s">
        <v>38</v>
      </c>
      <c r="T7" s="4" t="s">
        <v>39</v>
      </c>
      <c r="U7" s="194"/>
      <c r="V7" s="194"/>
      <c r="W7" s="194"/>
      <c r="X7" s="195"/>
      <c r="Y7" s="195"/>
      <c r="Z7" s="195"/>
    </row>
    <row r="8" spans="1:26">
      <c r="A8" s="38" t="s">
        <v>170</v>
      </c>
      <c r="B8" s="38" t="s">
        <v>171</v>
      </c>
      <c r="C8" s="12">
        <v>50</v>
      </c>
      <c r="D8" s="13">
        <v>0</v>
      </c>
      <c r="E8" s="13">
        <v>0</v>
      </c>
      <c r="F8" s="13">
        <v>0</v>
      </c>
      <c r="G8" s="13">
        <v>0</v>
      </c>
      <c r="H8" s="13">
        <v>19</v>
      </c>
      <c r="I8" s="13">
        <v>0</v>
      </c>
      <c r="J8" s="13">
        <v>0</v>
      </c>
      <c r="K8" s="13">
        <v>0</v>
      </c>
      <c r="L8" s="13">
        <f t="shared" ref="L8:L41" si="0">C8+D8+E8+F8+G8+H8-I8-J8-K8</f>
        <v>69</v>
      </c>
      <c r="M8" s="13">
        <f t="shared" ref="M8:M41" si="1">L8*0.2</f>
        <v>13.8</v>
      </c>
      <c r="N8" s="15">
        <f t="shared" ref="N8:N41" si="2">RANK(M8,M$8:M$41,0)</f>
        <v>7</v>
      </c>
      <c r="O8" s="16">
        <v>84.5625</v>
      </c>
      <c r="P8" s="13">
        <f t="shared" ref="P8:P41" si="3">O8*0.7</f>
        <v>59.193749999999994</v>
      </c>
      <c r="Q8" s="19">
        <f t="shared" ref="Q8:Q41" si="4">RANK(P8,P$8:P$41,0)</f>
        <v>9</v>
      </c>
      <c r="R8" s="13">
        <v>10</v>
      </c>
      <c r="S8" s="13">
        <v>6</v>
      </c>
      <c r="T8" s="13">
        <v>0</v>
      </c>
      <c r="U8" s="13">
        <f t="shared" ref="U8:U41" si="5">SUM(R8:T8)</f>
        <v>16</v>
      </c>
      <c r="V8" s="13">
        <f t="shared" ref="V8:V41" si="6">U8*0.1</f>
        <v>1.6</v>
      </c>
      <c r="W8" s="19">
        <f t="shared" ref="W8:W41" si="7">RANK(V8,V$8:V$41,0)</f>
        <v>13</v>
      </c>
      <c r="X8" s="20">
        <f t="shared" ref="X8:X41" si="8">(M8+P8+V8)</f>
        <v>74.593749999999986</v>
      </c>
      <c r="Y8" s="19">
        <f t="shared" ref="Y8:Y41" si="9">RANK(X8,X$8:X$44,0)</f>
        <v>12</v>
      </c>
      <c r="Z8" s="15">
        <v>19</v>
      </c>
    </row>
    <row r="9" spans="1:26" s="2" customFormat="1">
      <c r="A9" s="38" t="s">
        <v>172</v>
      </c>
      <c r="B9" s="38" t="s">
        <v>431</v>
      </c>
      <c r="C9" s="12">
        <v>50</v>
      </c>
      <c r="D9" s="13">
        <v>0</v>
      </c>
      <c r="E9" s="13">
        <v>12</v>
      </c>
      <c r="F9" s="13">
        <v>0</v>
      </c>
      <c r="G9" s="13">
        <v>0</v>
      </c>
      <c r="H9" s="13">
        <v>19</v>
      </c>
      <c r="I9" s="13">
        <v>0</v>
      </c>
      <c r="J9" s="13">
        <v>0</v>
      </c>
      <c r="K9" s="13">
        <v>0</v>
      </c>
      <c r="L9" s="13">
        <f t="shared" si="0"/>
        <v>81</v>
      </c>
      <c r="M9" s="13">
        <f t="shared" si="1"/>
        <v>16.2</v>
      </c>
      <c r="N9" s="15">
        <f t="shared" si="2"/>
        <v>1</v>
      </c>
      <c r="O9" s="16">
        <v>88.875</v>
      </c>
      <c r="P9" s="13">
        <f t="shared" si="3"/>
        <v>62.212499999999999</v>
      </c>
      <c r="Q9" s="19">
        <f t="shared" si="4"/>
        <v>3</v>
      </c>
      <c r="R9" s="13">
        <v>10</v>
      </c>
      <c r="S9" s="13">
        <v>0</v>
      </c>
      <c r="T9" s="13">
        <v>0</v>
      </c>
      <c r="U9" s="13">
        <f t="shared" si="5"/>
        <v>10</v>
      </c>
      <c r="V9" s="13">
        <f t="shared" si="6"/>
        <v>1</v>
      </c>
      <c r="W9" s="19">
        <f t="shared" si="7"/>
        <v>22</v>
      </c>
      <c r="X9" s="20">
        <f t="shared" si="8"/>
        <v>79.412499999999994</v>
      </c>
      <c r="Y9" s="19">
        <f t="shared" si="9"/>
        <v>3</v>
      </c>
      <c r="Z9" s="15">
        <v>6</v>
      </c>
    </row>
    <row r="10" spans="1:26" s="2" customFormat="1">
      <c r="A10" s="38" t="s">
        <v>174</v>
      </c>
      <c r="B10" s="38" t="s">
        <v>435</v>
      </c>
      <c r="C10" s="12">
        <v>48</v>
      </c>
      <c r="D10" s="13">
        <v>0</v>
      </c>
      <c r="E10" s="13">
        <v>0</v>
      </c>
      <c r="F10" s="13">
        <v>0</v>
      </c>
      <c r="G10" s="13">
        <v>0</v>
      </c>
      <c r="H10" s="13">
        <v>15</v>
      </c>
      <c r="I10" s="13">
        <v>0</v>
      </c>
      <c r="J10" s="13">
        <v>0</v>
      </c>
      <c r="K10" s="13">
        <v>0</v>
      </c>
      <c r="L10" s="13">
        <f t="shared" si="0"/>
        <v>63</v>
      </c>
      <c r="M10" s="13">
        <f t="shared" si="1"/>
        <v>12.600000000000001</v>
      </c>
      <c r="N10" s="15">
        <f t="shared" si="2"/>
        <v>17</v>
      </c>
      <c r="O10" s="16">
        <v>85.875</v>
      </c>
      <c r="P10" s="13">
        <f t="shared" si="3"/>
        <v>60.112499999999997</v>
      </c>
      <c r="Q10" s="19">
        <f t="shared" si="4"/>
        <v>7</v>
      </c>
      <c r="R10" s="13">
        <v>15</v>
      </c>
      <c r="S10" s="13">
        <v>5</v>
      </c>
      <c r="T10" s="13">
        <v>0</v>
      </c>
      <c r="U10" s="13">
        <f t="shared" si="5"/>
        <v>20</v>
      </c>
      <c r="V10" s="13">
        <f t="shared" si="6"/>
        <v>2</v>
      </c>
      <c r="W10" s="19">
        <f t="shared" si="7"/>
        <v>6</v>
      </c>
      <c r="X10" s="20">
        <f t="shared" si="8"/>
        <v>74.712500000000006</v>
      </c>
      <c r="Y10" s="19">
        <f t="shared" si="9"/>
        <v>8</v>
      </c>
      <c r="Z10" s="15">
        <v>15</v>
      </c>
    </row>
    <row r="11" spans="1:26">
      <c r="A11" s="38" t="s">
        <v>176</v>
      </c>
      <c r="B11" s="38" t="s">
        <v>177</v>
      </c>
      <c r="C11" s="12">
        <v>48</v>
      </c>
      <c r="D11" s="13">
        <v>0</v>
      </c>
      <c r="E11" s="13">
        <v>0</v>
      </c>
      <c r="F11" s="13">
        <v>0</v>
      </c>
      <c r="G11" s="13">
        <v>0</v>
      </c>
      <c r="H11" s="13">
        <v>15</v>
      </c>
      <c r="I11" s="13">
        <v>0</v>
      </c>
      <c r="J11" s="13">
        <v>0</v>
      </c>
      <c r="K11" s="13">
        <v>0</v>
      </c>
      <c r="L11" s="13">
        <f t="shared" si="0"/>
        <v>63</v>
      </c>
      <c r="M11" s="13">
        <f t="shared" si="1"/>
        <v>12.600000000000001</v>
      </c>
      <c r="N11" s="15">
        <f t="shared" si="2"/>
        <v>17</v>
      </c>
      <c r="O11" s="16">
        <v>76.1875</v>
      </c>
      <c r="P11" s="13">
        <f t="shared" si="3"/>
        <v>53.331249999999997</v>
      </c>
      <c r="Q11" s="19">
        <f t="shared" si="4"/>
        <v>31</v>
      </c>
      <c r="R11" s="13">
        <v>10</v>
      </c>
      <c r="S11" s="13">
        <v>0</v>
      </c>
      <c r="T11" s="13">
        <v>0</v>
      </c>
      <c r="U11" s="13">
        <f t="shared" si="5"/>
        <v>10</v>
      </c>
      <c r="V11" s="13">
        <f t="shared" si="6"/>
        <v>1</v>
      </c>
      <c r="W11" s="19">
        <f t="shared" si="7"/>
        <v>22</v>
      </c>
      <c r="X11" s="20">
        <f t="shared" si="8"/>
        <v>66.931250000000006</v>
      </c>
      <c r="Y11" s="19">
        <f t="shared" si="9"/>
        <v>29</v>
      </c>
      <c r="Z11" s="15">
        <v>52</v>
      </c>
    </row>
    <row r="12" spans="1:26" s="2" customFormat="1">
      <c r="A12" s="38" t="s">
        <v>178</v>
      </c>
      <c r="B12" s="38" t="s">
        <v>179</v>
      </c>
      <c r="C12" s="12">
        <v>47.8</v>
      </c>
      <c r="D12" s="13">
        <v>0</v>
      </c>
      <c r="E12" s="13">
        <v>0</v>
      </c>
      <c r="F12" s="13">
        <v>0</v>
      </c>
      <c r="G12" s="13">
        <v>0</v>
      </c>
      <c r="H12" s="13">
        <v>15</v>
      </c>
      <c r="I12" s="13">
        <v>0</v>
      </c>
      <c r="J12" s="13">
        <v>0</v>
      </c>
      <c r="K12" s="13">
        <v>0</v>
      </c>
      <c r="L12" s="13">
        <f t="shared" si="0"/>
        <v>62.8</v>
      </c>
      <c r="M12" s="13">
        <f t="shared" si="1"/>
        <v>12.56</v>
      </c>
      <c r="N12" s="15">
        <f t="shared" si="2"/>
        <v>20</v>
      </c>
      <c r="O12" s="16">
        <v>80.75</v>
      </c>
      <c r="P12" s="13">
        <f t="shared" si="3"/>
        <v>56.524999999999999</v>
      </c>
      <c r="Q12" s="19">
        <f t="shared" si="4"/>
        <v>23</v>
      </c>
      <c r="R12" s="13">
        <v>15</v>
      </c>
      <c r="S12" s="13">
        <v>0</v>
      </c>
      <c r="T12" s="13">
        <v>0</v>
      </c>
      <c r="U12" s="13">
        <f t="shared" si="5"/>
        <v>15</v>
      </c>
      <c r="V12" s="13">
        <f t="shared" si="6"/>
        <v>1.5</v>
      </c>
      <c r="W12" s="19">
        <f t="shared" si="7"/>
        <v>14</v>
      </c>
      <c r="X12" s="20">
        <f t="shared" si="8"/>
        <v>70.584999999999994</v>
      </c>
      <c r="Y12" s="19">
        <f t="shared" si="9"/>
        <v>23</v>
      </c>
      <c r="Z12" s="15">
        <v>38</v>
      </c>
    </row>
    <row r="13" spans="1:26" s="2" customFormat="1">
      <c r="A13" s="38" t="s">
        <v>180</v>
      </c>
      <c r="B13" s="38" t="s">
        <v>181</v>
      </c>
      <c r="C13" s="12">
        <v>47.8</v>
      </c>
      <c r="D13" s="13">
        <v>0</v>
      </c>
      <c r="E13" s="13">
        <v>0</v>
      </c>
      <c r="F13" s="13">
        <v>0</v>
      </c>
      <c r="G13" s="13">
        <v>0</v>
      </c>
      <c r="H13" s="13">
        <v>15</v>
      </c>
      <c r="I13" s="13">
        <v>0</v>
      </c>
      <c r="J13" s="13">
        <v>0</v>
      </c>
      <c r="K13" s="13">
        <v>0</v>
      </c>
      <c r="L13" s="13">
        <f t="shared" si="0"/>
        <v>62.8</v>
      </c>
      <c r="M13" s="13">
        <f t="shared" si="1"/>
        <v>12.56</v>
      </c>
      <c r="N13" s="15">
        <f t="shared" si="2"/>
        <v>20</v>
      </c>
      <c r="O13" s="16">
        <v>75</v>
      </c>
      <c r="P13" s="13">
        <f t="shared" si="3"/>
        <v>52.5</v>
      </c>
      <c r="Q13" s="19">
        <f t="shared" si="4"/>
        <v>32</v>
      </c>
      <c r="R13" s="13">
        <v>15</v>
      </c>
      <c r="S13" s="13">
        <v>0</v>
      </c>
      <c r="T13" s="13">
        <v>0</v>
      </c>
      <c r="U13" s="13">
        <f t="shared" si="5"/>
        <v>15</v>
      </c>
      <c r="V13" s="13">
        <f t="shared" si="6"/>
        <v>1.5</v>
      </c>
      <c r="W13" s="19">
        <f t="shared" si="7"/>
        <v>14</v>
      </c>
      <c r="X13" s="20">
        <f t="shared" si="8"/>
        <v>66.56</v>
      </c>
      <c r="Y13" s="19">
        <f t="shared" si="9"/>
        <v>32</v>
      </c>
      <c r="Z13" s="15">
        <v>55</v>
      </c>
    </row>
    <row r="14" spans="1:26">
      <c r="A14" s="38" t="s">
        <v>182</v>
      </c>
      <c r="B14" s="38" t="s">
        <v>183</v>
      </c>
      <c r="C14" s="12">
        <v>47.8</v>
      </c>
      <c r="D14" s="13">
        <v>0</v>
      </c>
      <c r="E14" s="13">
        <v>0</v>
      </c>
      <c r="F14" s="13">
        <v>0</v>
      </c>
      <c r="G14" s="13">
        <v>0</v>
      </c>
      <c r="H14" s="13">
        <v>15</v>
      </c>
      <c r="I14" s="13">
        <v>0</v>
      </c>
      <c r="J14" s="13">
        <v>0</v>
      </c>
      <c r="K14" s="13">
        <v>0</v>
      </c>
      <c r="L14" s="13">
        <f t="shared" si="0"/>
        <v>62.8</v>
      </c>
      <c r="M14" s="13">
        <f t="shared" si="1"/>
        <v>12.56</v>
      </c>
      <c r="N14" s="15">
        <f t="shared" si="2"/>
        <v>20</v>
      </c>
      <c r="O14" s="16">
        <v>77.25</v>
      </c>
      <c r="P14" s="13">
        <f t="shared" si="3"/>
        <v>54.074999999999996</v>
      </c>
      <c r="Q14" s="19">
        <f t="shared" si="4"/>
        <v>30</v>
      </c>
      <c r="R14" s="13">
        <v>0</v>
      </c>
      <c r="S14" s="13">
        <v>0</v>
      </c>
      <c r="T14" s="13">
        <v>0</v>
      </c>
      <c r="U14" s="13">
        <f t="shared" si="5"/>
        <v>0</v>
      </c>
      <c r="V14" s="13">
        <f t="shared" si="6"/>
        <v>0</v>
      </c>
      <c r="W14" s="19">
        <f t="shared" si="7"/>
        <v>29</v>
      </c>
      <c r="X14" s="20">
        <f t="shared" si="8"/>
        <v>66.634999999999991</v>
      </c>
      <c r="Y14" s="19">
        <f t="shared" si="9"/>
        <v>31</v>
      </c>
      <c r="Z14" s="15">
        <v>54</v>
      </c>
    </row>
    <row r="15" spans="1:26">
      <c r="A15" s="38" t="s">
        <v>184</v>
      </c>
      <c r="B15" s="38" t="s">
        <v>185</v>
      </c>
      <c r="C15" s="12">
        <v>47.8</v>
      </c>
      <c r="D15" s="13">
        <v>0</v>
      </c>
      <c r="E15" s="13">
        <v>0</v>
      </c>
      <c r="F15" s="13">
        <v>0</v>
      </c>
      <c r="G15" s="13">
        <v>0</v>
      </c>
      <c r="H15" s="13">
        <v>15</v>
      </c>
      <c r="I15" s="13">
        <v>0</v>
      </c>
      <c r="J15" s="13">
        <v>0</v>
      </c>
      <c r="K15" s="13">
        <v>0</v>
      </c>
      <c r="L15" s="13">
        <f t="shared" si="0"/>
        <v>62.8</v>
      </c>
      <c r="M15" s="13">
        <f t="shared" si="1"/>
        <v>12.56</v>
      </c>
      <c r="N15" s="15">
        <f t="shared" si="2"/>
        <v>20</v>
      </c>
      <c r="O15" s="16">
        <v>83.0625</v>
      </c>
      <c r="P15" s="13">
        <f t="shared" si="3"/>
        <v>58.143749999999997</v>
      </c>
      <c r="Q15" s="19">
        <f t="shared" si="4"/>
        <v>14</v>
      </c>
      <c r="R15" s="13">
        <v>15</v>
      </c>
      <c r="S15" s="13">
        <v>0</v>
      </c>
      <c r="T15" s="13">
        <v>0</v>
      </c>
      <c r="U15" s="13">
        <f t="shared" si="5"/>
        <v>15</v>
      </c>
      <c r="V15" s="13">
        <f t="shared" si="6"/>
        <v>1.5</v>
      </c>
      <c r="W15" s="19">
        <f t="shared" si="7"/>
        <v>14</v>
      </c>
      <c r="X15" s="20">
        <f t="shared" si="8"/>
        <v>72.203749999999999</v>
      </c>
      <c r="Y15" s="19">
        <f t="shared" si="9"/>
        <v>20</v>
      </c>
      <c r="Z15" s="15">
        <v>33</v>
      </c>
    </row>
    <row r="16" spans="1:26">
      <c r="A16" s="38" t="s">
        <v>186</v>
      </c>
      <c r="B16" s="38" t="s">
        <v>187</v>
      </c>
      <c r="C16" s="12">
        <v>47.8</v>
      </c>
      <c r="D16" s="13">
        <v>0</v>
      </c>
      <c r="E16" s="13">
        <v>0</v>
      </c>
      <c r="F16" s="13">
        <v>0</v>
      </c>
      <c r="G16" s="13">
        <v>0</v>
      </c>
      <c r="H16" s="13">
        <v>15</v>
      </c>
      <c r="I16" s="13">
        <v>0</v>
      </c>
      <c r="J16" s="13">
        <v>0</v>
      </c>
      <c r="K16" s="13">
        <v>0</v>
      </c>
      <c r="L16" s="13">
        <f t="shared" si="0"/>
        <v>62.8</v>
      </c>
      <c r="M16" s="13">
        <f t="shared" si="1"/>
        <v>12.56</v>
      </c>
      <c r="N16" s="15">
        <f t="shared" si="2"/>
        <v>20</v>
      </c>
      <c r="O16" s="16">
        <v>82.125</v>
      </c>
      <c r="P16" s="13">
        <f t="shared" si="3"/>
        <v>57.487499999999997</v>
      </c>
      <c r="Q16" s="19">
        <f t="shared" si="4"/>
        <v>19</v>
      </c>
      <c r="R16" s="13">
        <v>10</v>
      </c>
      <c r="S16" s="13">
        <v>0</v>
      </c>
      <c r="T16" s="13">
        <v>0</v>
      </c>
      <c r="U16" s="13">
        <f t="shared" si="5"/>
        <v>10</v>
      </c>
      <c r="V16" s="13">
        <f t="shared" si="6"/>
        <v>1</v>
      </c>
      <c r="W16" s="19">
        <f t="shared" si="7"/>
        <v>22</v>
      </c>
      <c r="X16" s="20">
        <f t="shared" si="8"/>
        <v>71.047499999999999</v>
      </c>
      <c r="Y16" s="19">
        <f t="shared" si="9"/>
        <v>22</v>
      </c>
      <c r="Z16" s="15">
        <v>37</v>
      </c>
    </row>
    <row r="17" spans="1:26" s="2" customFormat="1">
      <c r="A17" s="38" t="s">
        <v>188</v>
      </c>
      <c r="B17" s="38" t="s">
        <v>189</v>
      </c>
      <c r="C17" s="12">
        <v>47.4</v>
      </c>
      <c r="D17" s="13">
        <v>0</v>
      </c>
      <c r="E17" s="13">
        <v>0</v>
      </c>
      <c r="F17" s="13">
        <v>0</v>
      </c>
      <c r="G17" s="13">
        <v>0</v>
      </c>
      <c r="H17" s="13">
        <v>15</v>
      </c>
      <c r="I17" s="13">
        <v>0</v>
      </c>
      <c r="J17" s="13">
        <v>0</v>
      </c>
      <c r="K17" s="13">
        <v>0</v>
      </c>
      <c r="L17" s="13">
        <f t="shared" si="0"/>
        <v>62.4</v>
      </c>
      <c r="M17" s="13">
        <f t="shared" si="1"/>
        <v>12.48</v>
      </c>
      <c r="N17" s="15">
        <f t="shared" si="2"/>
        <v>34</v>
      </c>
      <c r="O17" s="16">
        <v>72.4375</v>
      </c>
      <c r="P17" s="13">
        <f t="shared" si="3"/>
        <v>50.706249999999997</v>
      </c>
      <c r="Q17" s="19">
        <f t="shared" si="4"/>
        <v>33</v>
      </c>
      <c r="R17" s="13">
        <v>0</v>
      </c>
      <c r="S17" s="13">
        <v>0</v>
      </c>
      <c r="T17" s="13">
        <v>0</v>
      </c>
      <c r="U17" s="13">
        <f t="shared" si="5"/>
        <v>0</v>
      </c>
      <c r="V17" s="13">
        <f t="shared" si="6"/>
        <v>0</v>
      </c>
      <c r="W17" s="19">
        <f t="shared" si="7"/>
        <v>29</v>
      </c>
      <c r="X17" s="20">
        <f t="shared" si="8"/>
        <v>63.186250000000001</v>
      </c>
      <c r="Y17" s="19">
        <f t="shared" si="9"/>
        <v>33</v>
      </c>
      <c r="Z17" s="15">
        <v>63</v>
      </c>
    </row>
    <row r="18" spans="1:26">
      <c r="A18" s="38" t="s">
        <v>190</v>
      </c>
      <c r="B18" s="38" t="s">
        <v>191</v>
      </c>
      <c r="C18" s="12">
        <v>47.8</v>
      </c>
      <c r="D18" s="13">
        <v>0</v>
      </c>
      <c r="E18" s="13">
        <v>0</v>
      </c>
      <c r="F18" s="13">
        <v>0</v>
      </c>
      <c r="G18" s="13">
        <v>0</v>
      </c>
      <c r="H18" s="13">
        <v>15</v>
      </c>
      <c r="I18" s="13">
        <v>0</v>
      </c>
      <c r="J18" s="13">
        <v>0</v>
      </c>
      <c r="K18" s="13">
        <v>0</v>
      </c>
      <c r="L18" s="13">
        <f t="shared" si="0"/>
        <v>62.8</v>
      </c>
      <c r="M18" s="13">
        <f t="shared" si="1"/>
        <v>12.56</v>
      </c>
      <c r="N18" s="15">
        <f t="shared" si="2"/>
        <v>20</v>
      </c>
      <c r="O18" s="16">
        <v>82.125</v>
      </c>
      <c r="P18" s="13">
        <f t="shared" si="3"/>
        <v>57.487499999999997</v>
      </c>
      <c r="Q18" s="19">
        <f t="shared" si="4"/>
        <v>19</v>
      </c>
      <c r="R18" s="13">
        <v>15</v>
      </c>
      <c r="S18" s="13">
        <v>7</v>
      </c>
      <c r="T18" s="13">
        <v>0</v>
      </c>
      <c r="U18" s="13">
        <f t="shared" si="5"/>
        <v>22</v>
      </c>
      <c r="V18" s="13">
        <f t="shared" si="6"/>
        <v>2.2000000000000002</v>
      </c>
      <c r="W18" s="19">
        <f t="shared" si="7"/>
        <v>5</v>
      </c>
      <c r="X18" s="20">
        <f t="shared" si="8"/>
        <v>72.247500000000002</v>
      </c>
      <c r="Y18" s="19">
        <f t="shared" si="9"/>
        <v>18</v>
      </c>
      <c r="Z18" s="15">
        <v>31</v>
      </c>
    </row>
    <row r="19" spans="1:26" s="58" customFormat="1">
      <c r="A19" s="36" t="s">
        <v>192</v>
      </c>
      <c r="B19" s="36" t="s">
        <v>193</v>
      </c>
      <c r="C19" s="12">
        <v>47.6</v>
      </c>
      <c r="D19" s="13">
        <v>0</v>
      </c>
      <c r="E19" s="13">
        <v>0</v>
      </c>
      <c r="F19" s="13">
        <v>0</v>
      </c>
      <c r="G19" s="13">
        <v>0</v>
      </c>
      <c r="H19" s="13">
        <v>15</v>
      </c>
      <c r="I19" s="13">
        <v>0</v>
      </c>
      <c r="J19" s="13">
        <v>0</v>
      </c>
      <c r="K19" s="13">
        <v>0</v>
      </c>
      <c r="L19" s="13">
        <f t="shared" si="0"/>
        <v>62.6</v>
      </c>
      <c r="M19" s="13">
        <f t="shared" si="1"/>
        <v>12.520000000000001</v>
      </c>
      <c r="N19" s="15">
        <f t="shared" si="2"/>
        <v>33</v>
      </c>
      <c r="O19" s="59">
        <v>70.375</v>
      </c>
      <c r="P19" s="13">
        <f t="shared" si="3"/>
        <v>49.262499999999996</v>
      </c>
      <c r="Q19" s="19">
        <f t="shared" si="4"/>
        <v>34</v>
      </c>
      <c r="R19" s="13">
        <v>0</v>
      </c>
      <c r="S19" s="13">
        <v>0</v>
      </c>
      <c r="T19" s="13">
        <v>0</v>
      </c>
      <c r="U19" s="13">
        <f t="shared" si="5"/>
        <v>0</v>
      </c>
      <c r="V19" s="13">
        <f t="shared" si="6"/>
        <v>0</v>
      </c>
      <c r="W19" s="19">
        <f t="shared" si="7"/>
        <v>29</v>
      </c>
      <c r="X19" s="20">
        <f t="shared" si="8"/>
        <v>61.782499999999999</v>
      </c>
      <c r="Y19" s="19">
        <f t="shared" si="9"/>
        <v>34</v>
      </c>
      <c r="Z19" s="15">
        <v>67</v>
      </c>
    </row>
    <row r="20" spans="1:26" s="2" customFormat="1">
      <c r="A20" s="38" t="s">
        <v>194</v>
      </c>
      <c r="B20" s="38" t="s">
        <v>195</v>
      </c>
      <c r="C20" s="12">
        <v>47.8</v>
      </c>
      <c r="D20" s="13">
        <v>0</v>
      </c>
      <c r="E20" s="13">
        <v>0</v>
      </c>
      <c r="F20" s="13">
        <v>0</v>
      </c>
      <c r="G20" s="13">
        <v>0</v>
      </c>
      <c r="H20" s="13">
        <v>15</v>
      </c>
      <c r="I20" s="13">
        <v>0</v>
      </c>
      <c r="J20" s="13">
        <v>0</v>
      </c>
      <c r="K20" s="13">
        <v>0</v>
      </c>
      <c r="L20" s="13">
        <f t="shared" si="0"/>
        <v>62.8</v>
      </c>
      <c r="M20" s="13">
        <f t="shared" si="1"/>
        <v>12.56</v>
      </c>
      <c r="N20" s="15">
        <f t="shared" si="2"/>
        <v>20</v>
      </c>
      <c r="O20" s="16">
        <v>79.4375</v>
      </c>
      <c r="P20" s="13">
        <f t="shared" si="3"/>
        <v>55.606249999999996</v>
      </c>
      <c r="Q20" s="19">
        <f t="shared" si="4"/>
        <v>26</v>
      </c>
      <c r="R20" s="13">
        <v>15</v>
      </c>
      <c r="S20" s="13">
        <v>0</v>
      </c>
      <c r="T20" s="13">
        <v>0</v>
      </c>
      <c r="U20" s="13">
        <f t="shared" si="5"/>
        <v>15</v>
      </c>
      <c r="V20" s="13">
        <f t="shared" si="6"/>
        <v>1.5</v>
      </c>
      <c r="W20" s="19">
        <f t="shared" si="7"/>
        <v>14</v>
      </c>
      <c r="X20" s="20">
        <f t="shared" si="8"/>
        <v>69.666249999999991</v>
      </c>
      <c r="Y20" s="19">
        <f t="shared" si="9"/>
        <v>24</v>
      </c>
      <c r="Z20" s="15">
        <v>41</v>
      </c>
    </row>
    <row r="21" spans="1:26" s="2" customFormat="1">
      <c r="A21" s="38" t="s">
        <v>196</v>
      </c>
      <c r="B21" s="38" t="s">
        <v>197</v>
      </c>
      <c r="C21" s="12">
        <v>47.8</v>
      </c>
      <c r="D21" s="13">
        <v>0</v>
      </c>
      <c r="E21" s="13">
        <v>0</v>
      </c>
      <c r="F21" s="13">
        <v>0</v>
      </c>
      <c r="G21" s="13">
        <v>0</v>
      </c>
      <c r="H21" s="13">
        <v>15</v>
      </c>
      <c r="I21" s="13">
        <v>0</v>
      </c>
      <c r="J21" s="13">
        <v>0</v>
      </c>
      <c r="K21" s="13">
        <v>0</v>
      </c>
      <c r="L21" s="13">
        <f t="shared" si="0"/>
        <v>62.8</v>
      </c>
      <c r="M21" s="13">
        <f t="shared" si="1"/>
        <v>12.56</v>
      </c>
      <c r="N21" s="15">
        <f t="shared" si="2"/>
        <v>20</v>
      </c>
      <c r="O21" s="16">
        <v>79.8125</v>
      </c>
      <c r="P21" s="13">
        <f t="shared" si="3"/>
        <v>55.868749999999999</v>
      </c>
      <c r="Q21" s="19">
        <f t="shared" si="4"/>
        <v>25</v>
      </c>
      <c r="R21" s="13">
        <v>10</v>
      </c>
      <c r="S21" s="13">
        <v>0</v>
      </c>
      <c r="T21" s="13">
        <v>0</v>
      </c>
      <c r="U21" s="13">
        <f t="shared" si="5"/>
        <v>10</v>
      </c>
      <c r="V21" s="13">
        <f t="shared" si="6"/>
        <v>1</v>
      </c>
      <c r="W21" s="19">
        <f t="shared" si="7"/>
        <v>22</v>
      </c>
      <c r="X21" s="20">
        <f t="shared" si="8"/>
        <v>69.428749999999994</v>
      </c>
      <c r="Y21" s="19">
        <f t="shared" si="9"/>
        <v>26</v>
      </c>
      <c r="Z21" s="15">
        <v>43</v>
      </c>
    </row>
    <row r="22" spans="1:26">
      <c r="A22" s="38" t="s">
        <v>198</v>
      </c>
      <c r="B22" s="38" t="s">
        <v>199</v>
      </c>
      <c r="C22" s="12">
        <v>49</v>
      </c>
      <c r="D22" s="13">
        <v>0</v>
      </c>
      <c r="E22" s="13">
        <v>0</v>
      </c>
      <c r="F22" s="13">
        <v>0</v>
      </c>
      <c r="G22" s="13">
        <v>0</v>
      </c>
      <c r="H22" s="13">
        <v>15</v>
      </c>
      <c r="I22" s="13">
        <v>0</v>
      </c>
      <c r="J22" s="13">
        <v>0</v>
      </c>
      <c r="K22" s="13">
        <v>0</v>
      </c>
      <c r="L22" s="13">
        <f t="shared" si="0"/>
        <v>64</v>
      </c>
      <c r="M22" s="13">
        <f t="shared" si="1"/>
        <v>12.8</v>
      </c>
      <c r="N22" s="15">
        <f t="shared" si="2"/>
        <v>15</v>
      </c>
      <c r="O22" s="16">
        <v>80.4375</v>
      </c>
      <c r="P22" s="13">
        <f t="shared" si="3"/>
        <v>56.306249999999999</v>
      </c>
      <c r="Q22" s="19">
        <f t="shared" si="4"/>
        <v>24</v>
      </c>
      <c r="R22" s="13">
        <v>20</v>
      </c>
      <c r="S22" s="13">
        <v>0</v>
      </c>
      <c r="T22" s="13">
        <v>0</v>
      </c>
      <c r="U22" s="13">
        <f t="shared" si="5"/>
        <v>20</v>
      </c>
      <c r="V22" s="13">
        <f t="shared" si="6"/>
        <v>2</v>
      </c>
      <c r="W22" s="19">
        <f t="shared" si="7"/>
        <v>6</v>
      </c>
      <c r="X22" s="20">
        <f t="shared" si="8"/>
        <v>71.106250000000003</v>
      </c>
      <c r="Y22" s="19">
        <f t="shared" si="9"/>
        <v>21</v>
      </c>
      <c r="Z22" s="15">
        <v>36</v>
      </c>
    </row>
    <row r="23" spans="1:26">
      <c r="A23" s="38" t="s">
        <v>200</v>
      </c>
      <c r="B23" s="38" t="s">
        <v>429</v>
      </c>
      <c r="C23" s="12">
        <v>50</v>
      </c>
      <c r="D23" s="13">
        <v>6</v>
      </c>
      <c r="E23" s="13">
        <v>0</v>
      </c>
      <c r="F23" s="13">
        <v>0</v>
      </c>
      <c r="G23" s="13">
        <v>0</v>
      </c>
      <c r="H23" s="13">
        <v>19</v>
      </c>
      <c r="I23" s="13">
        <v>0</v>
      </c>
      <c r="J23" s="13">
        <v>0</v>
      </c>
      <c r="K23" s="13">
        <v>0</v>
      </c>
      <c r="L23" s="13">
        <f t="shared" si="0"/>
        <v>75</v>
      </c>
      <c r="M23" s="13">
        <f t="shared" si="1"/>
        <v>15</v>
      </c>
      <c r="N23" s="15">
        <f t="shared" si="2"/>
        <v>2</v>
      </c>
      <c r="O23" s="16">
        <v>90.75</v>
      </c>
      <c r="P23" s="13">
        <f t="shared" si="3"/>
        <v>63.524999999999999</v>
      </c>
      <c r="Q23" s="19">
        <f t="shared" si="4"/>
        <v>1</v>
      </c>
      <c r="R23" s="13">
        <v>60</v>
      </c>
      <c r="S23" s="13">
        <v>0</v>
      </c>
      <c r="T23" s="13">
        <v>3</v>
      </c>
      <c r="U23" s="13">
        <f t="shared" si="5"/>
        <v>63</v>
      </c>
      <c r="V23" s="13">
        <f t="shared" si="6"/>
        <v>6.3000000000000007</v>
      </c>
      <c r="W23" s="19">
        <f t="shared" si="7"/>
        <v>1</v>
      </c>
      <c r="X23" s="20">
        <f t="shared" si="8"/>
        <v>84.825000000000003</v>
      </c>
      <c r="Y23" s="19">
        <f t="shared" si="9"/>
        <v>1</v>
      </c>
      <c r="Z23" s="15">
        <v>1</v>
      </c>
    </row>
    <row r="24" spans="1:26">
      <c r="A24" s="38" t="s">
        <v>202</v>
      </c>
      <c r="B24" s="38" t="s">
        <v>464</v>
      </c>
      <c r="C24" s="12">
        <v>48.2</v>
      </c>
      <c r="D24" s="13">
        <v>0</v>
      </c>
      <c r="E24" s="13">
        <v>0</v>
      </c>
      <c r="F24" s="13">
        <v>0</v>
      </c>
      <c r="G24" s="13">
        <v>0</v>
      </c>
      <c r="H24" s="13">
        <v>15</v>
      </c>
      <c r="I24" s="13">
        <v>0</v>
      </c>
      <c r="J24" s="13">
        <v>0</v>
      </c>
      <c r="K24" s="13">
        <v>0</v>
      </c>
      <c r="L24" s="13">
        <f t="shared" si="0"/>
        <v>63.2</v>
      </c>
      <c r="M24" s="13">
        <f t="shared" si="1"/>
        <v>12.64</v>
      </c>
      <c r="N24" s="15">
        <f t="shared" si="2"/>
        <v>16</v>
      </c>
      <c r="O24" s="16">
        <v>87.625</v>
      </c>
      <c r="P24" s="13">
        <f t="shared" si="3"/>
        <v>61.337499999999999</v>
      </c>
      <c r="Q24" s="19">
        <f t="shared" si="4"/>
        <v>6</v>
      </c>
      <c r="R24" s="13">
        <v>15</v>
      </c>
      <c r="S24" s="13">
        <v>9</v>
      </c>
      <c r="T24" s="13">
        <v>3</v>
      </c>
      <c r="U24" s="13">
        <f t="shared" si="5"/>
        <v>27</v>
      </c>
      <c r="V24" s="13">
        <f t="shared" si="6"/>
        <v>2.7</v>
      </c>
      <c r="W24" s="19">
        <f t="shared" si="7"/>
        <v>4</v>
      </c>
      <c r="X24" s="20">
        <f t="shared" si="8"/>
        <v>76.677499999999995</v>
      </c>
      <c r="Y24" s="19">
        <f t="shared" si="9"/>
        <v>6</v>
      </c>
      <c r="Z24" s="15">
        <v>10</v>
      </c>
    </row>
    <row r="25" spans="1:26">
      <c r="A25" s="38" t="s">
        <v>204</v>
      </c>
      <c r="B25" s="38" t="s">
        <v>430</v>
      </c>
      <c r="C25" s="12">
        <v>50</v>
      </c>
      <c r="D25" s="13">
        <v>0</v>
      </c>
      <c r="E25" s="13">
        <v>0</v>
      </c>
      <c r="F25" s="13">
        <v>0</v>
      </c>
      <c r="G25" s="13">
        <v>0</v>
      </c>
      <c r="H25" s="13">
        <v>19</v>
      </c>
      <c r="I25" s="13">
        <v>0</v>
      </c>
      <c r="J25" s="13">
        <v>0</v>
      </c>
      <c r="K25" s="13">
        <v>0</v>
      </c>
      <c r="L25" s="13">
        <f t="shared" si="0"/>
        <v>69</v>
      </c>
      <c r="M25" s="13">
        <f t="shared" si="1"/>
        <v>13.8</v>
      </c>
      <c r="N25" s="15">
        <f t="shared" si="2"/>
        <v>7</v>
      </c>
      <c r="O25" s="16">
        <v>90.375</v>
      </c>
      <c r="P25" s="13">
        <f t="shared" si="3"/>
        <v>63.262499999999996</v>
      </c>
      <c r="Q25" s="19">
        <f t="shared" si="4"/>
        <v>2</v>
      </c>
      <c r="R25" s="13">
        <v>60</v>
      </c>
      <c r="S25" s="13">
        <v>0</v>
      </c>
      <c r="T25" s="13">
        <v>3</v>
      </c>
      <c r="U25" s="13">
        <f t="shared" si="5"/>
        <v>63</v>
      </c>
      <c r="V25" s="13">
        <f t="shared" si="6"/>
        <v>6.3000000000000007</v>
      </c>
      <c r="W25" s="19">
        <f t="shared" si="7"/>
        <v>1</v>
      </c>
      <c r="X25" s="20">
        <f t="shared" si="8"/>
        <v>83.362499999999997</v>
      </c>
      <c r="Y25" s="19">
        <f t="shared" si="9"/>
        <v>2</v>
      </c>
      <c r="Z25" s="15">
        <v>2</v>
      </c>
    </row>
    <row r="26" spans="1:26">
      <c r="A26" s="38" t="s">
        <v>206</v>
      </c>
      <c r="B26" s="38" t="s">
        <v>434</v>
      </c>
      <c r="C26" s="12">
        <v>47.8</v>
      </c>
      <c r="D26" s="13">
        <v>0</v>
      </c>
      <c r="E26" s="13">
        <v>6</v>
      </c>
      <c r="F26" s="13">
        <v>5</v>
      </c>
      <c r="G26" s="13">
        <v>0</v>
      </c>
      <c r="H26" s="13">
        <v>15</v>
      </c>
      <c r="I26" s="13">
        <v>0</v>
      </c>
      <c r="J26" s="13">
        <v>0</v>
      </c>
      <c r="K26" s="13">
        <v>0</v>
      </c>
      <c r="L26" s="13">
        <f t="shared" si="0"/>
        <v>73.8</v>
      </c>
      <c r="M26" s="13">
        <f t="shared" si="1"/>
        <v>14.76</v>
      </c>
      <c r="N26" s="15">
        <f t="shared" si="2"/>
        <v>3</v>
      </c>
      <c r="O26" s="16">
        <v>85.5</v>
      </c>
      <c r="P26" s="13">
        <f t="shared" si="3"/>
        <v>59.849999999999994</v>
      </c>
      <c r="Q26" s="19">
        <f t="shared" si="4"/>
        <v>8</v>
      </c>
      <c r="R26" s="13">
        <v>15</v>
      </c>
      <c r="S26" s="13">
        <v>0</v>
      </c>
      <c r="T26" s="13">
        <v>3</v>
      </c>
      <c r="U26" s="13">
        <f t="shared" si="5"/>
        <v>18</v>
      </c>
      <c r="V26" s="13">
        <f t="shared" si="6"/>
        <v>1.8</v>
      </c>
      <c r="W26" s="19">
        <f t="shared" si="7"/>
        <v>11</v>
      </c>
      <c r="X26" s="20">
        <f t="shared" si="8"/>
        <v>76.41</v>
      </c>
      <c r="Y26" s="19">
        <f t="shared" si="9"/>
        <v>7</v>
      </c>
      <c r="Z26" s="15">
        <v>11</v>
      </c>
    </row>
    <row r="27" spans="1:26">
      <c r="A27" s="38" t="s">
        <v>208</v>
      </c>
      <c r="B27" s="38" t="s">
        <v>432</v>
      </c>
      <c r="C27" s="12">
        <v>47.8</v>
      </c>
      <c r="D27" s="13">
        <v>0</v>
      </c>
      <c r="E27" s="13">
        <v>6</v>
      </c>
      <c r="F27" s="13">
        <v>0</v>
      </c>
      <c r="G27" s="13">
        <v>0</v>
      </c>
      <c r="H27" s="13">
        <v>15</v>
      </c>
      <c r="I27" s="13">
        <v>0</v>
      </c>
      <c r="J27" s="13">
        <v>0</v>
      </c>
      <c r="K27" s="13">
        <v>0</v>
      </c>
      <c r="L27" s="13">
        <f t="shared" si="0"/>
        <v>68.8</v>
      </c>
      <c r="M27" s="13">
        <f t="shared" si="1"/>
        <v>13.76</v>
      </c>
      <c r="N27" s="15">
        <f t="shared" si="2"/>
        <v>10</v>
      </c>
      <c r="O27" s="16">
        <v>87.9375</v>
      </c>
      <c r="P27" s="13">
        <f t="shared" si="3"/>
        <v>61.556249999999999</v>
      </c>
      <c r="Q27" s="19">
        <f t="shared" si="4"/>
        <v>4</v>
      </c>
      <c r="R27" s="13">
        <v>15</v>
      </c>
      <c r="S27" s="13">
        <v>0</v>
      </c>
      <c r="T27" s="13">
        <v>3</v>
      </c>
      <c r="U27" s="13">
        <f t="shared" si="5"/>
        <v>18</v>
      </c>
      <c r="V27" s="13">
        <f t="shared" si="6"/>
        <v>1.8</v>
      </c>
      <c r="W27" s="19">
        <f t="shared" si="7"/>
        <v>11</v>
      </c>
      <c r="X27" s="20">
        <f t="shared" si="8"/>
        <v>77.116249999999994</v>
      </c>
      <c r="Y27" s="19">
        <f t="shared" si="9"/>
        <v>4</v>
      </c>
      <c r="Z27" s="15">
        <v>8</v>
      </c>
    </row>
    <row r="28" spans="1:26">
      <c r="A28" s="38" t="s">
        <v>210</v>
      </c>
      <c r="B28" s="38" t="s">
        <v>433</v>
      </c>
      <c r="C28" s="12">
        <v>49</v>
      </c>
      <c r="D28" s="13">
        <v>0</v>
      </c>
      <c r="E28" s="13">
        <v>6</v>
      </c>
      <c r="F28" s="13">
        <v>0</v>
      </c>
      <c r="G28" s="13">
        <v>0</v>
      </c>
      <c r="H28" s="13">
        <v>15</v>
      </c>
      <c r="I28" s="13">
        <v>0</v>
      </c>
      <c r="J28" s="13">
        <v>0</v>
      </c>
      <c r="K28" s="13">
        <v>0</v>
      </c>
      <c r="L28" s="13">
        <f t="shared" si="0"/>
        <v>70</v>
      </c>
      <c r="M28" s="13">
        <f t="shared" si="1"/>
        <v>14</v>
      </c>
      <c r="N28" s="15">
        <f t="shared" si="2"/>
        <v>5</v>
      </c>
      <c r="O28" s="16">
        <v>87.875</v>
      </c>
      <c r="P28" s="13">
        <f t="shared" si="3"/>
        <v>61.512499999999996</v>
      </c>
      <c r="Q28" s="19">
        <f t="shared" si="4"/>
        <v>5</v>
      </c>
      <c r="R28" s="13">
        <v>10</v>
      </c>
      <c r="S28" s="13">
        <v>0</v>
      </c>
      <c r="T28" s="13">
        <v>3</v>
      </c>
      <c r="U28" s="13">
        <f t="shared" si="5"/>
        <v>13</v>
      </c>
      <c r="V28" s="13">
        <f t="shared" si="6"/>
        <v>1.3</v>
      </c>
      <c r="W28" s="19">
        <f t="shared" si="7"/>
        <v>21</v>
      </c>
      <c r="X28" s="20">
        <f t="shared" si="8"/>
        <v>76.812499999999986</v>
      </c>
      <c r="Y28" s="19">
        <f t="shared" si="9"/>
        <v>5</v>
      </c>
      <c r="Z28" s="15">
        <v>9</v>
      </c>
    </row>
    <row r="29" spans="1:26" s="2" customFormat="1">
      <c r="A29" s="38" t="s">
        <v>212</v>
      </c>
      <c r="B29" s="38" t="s">
        <v>213</v>
      </c>
      <c r="C29" s="12">
        <v>47.8</v>
      </c>
      <c r="D29" s="13">
        <v>0</v>
      </c>
      <c r="E29" s="13">
        <v>0</v>
      </c>
      <c r="F29" s="13">
        <v>5</v>
      </c>
      <c r="G29" s="13">
        <v>0</v>
      </c>
      <c r="H29" s="13">
        <v>15</v>
      </c>
      <c r="I29" s="13">
        <v>0</v>
      </c>
      <c r="J29" s="13">
        <v>0</v>
      </c>
      <c r="K29" s="13">
        <v>0</v>
      </c>
      <c r="L29" s="13">
        <f t="shared" si="0"/>
        <v>67.8</v>
      </c>
      <c r="M29" s="13">
        <f t="shared" si="1"/>
        <v>13.56</v>
      </c>
      <c r="N29" s="15">
        <f t="shared" si="2"/>
        <v>11</v>
      </c>
      <c r="O29" s="16">
        <v>82.625</v>
      </c>
      <c r="P29" s="13">
        <f t="shared" si="3"/>
        <v>57.837499999999999</v>
      </c>
      <c r="Q29" s="19">
        <f t="shared" si="4"/>
        <v>17</v>
      </c>
      <c r="R29" s="13">
        <v>20</v>
      </c>
      <c r="S29" s="13">
        <v>0</v>
      </c>
      <c r="T29" s="13">
        <v>0</v>
      </c>
      <c r="U29" s="13">
        <f t="shared" si="5"/>
        <v>20</v>
      </c>
      <c r="V29" s="13">
        <f t="shared" si="6"/>
        <v>2</v>
      </c>
      <c r="W29" s="19">
        <f t="shared" si="7"/>
        <v>6</v>
      </c>
      <c r="X29" s="20">
        <f t="shared" si="8"/>
        <v>73.397499999999994</v>
      </c>
      <c r="Y29" s="19">
        <f t="shared" si="9"/>
        <v>14</v>
      </c>
      <c r="Z29" s="15">
        <v>23</v>
      </c>
    </row>
    <row r="30" spans="1:26">
      <c r="A30" s="38" t="s">
        <v>214</v>
      </c>
      <c r="B30" s="38" t="s">
        <v>215</v>
      </c>
      <c r="C30" s="12">
        <v>47.8</v>
      </c>
      <c r="D30" s="13">
        <v>0</v>
      </c>
      <c r="E30" s="13">
        <v>0</v>
      </c>
      <c r="F30" s="13">
        <v>0</v>
      </c>
      <c r="G30" s="13">
        <v>0</v>
      </c>
      <c r="H30" s="13">
        <v>15</v>
      </c>
      <c r="I30" s="13">
        <v>0</v>
      </c>
      <c r="J30" s="13">
        <v>0</v>
      </c>
      <c r="K30" s="13">
        <v>0</v>
      </c>
      <c r="L30" s="13">
        <f t="shared" si="0"/>
        <v>62.8</v>
      </c>
      <c r="M30" s="13">
        <f t="shared" si="1"/>
        <v>12.56</v>
      </c>
      <c r="N30" s="15">
        <f t="shared" si="2"/>
        <v>20</v>
      </c>
      <c r="O30" s="16">
        <v>78.1875</v>
      </c>
      <c r="P30" s="13">
        <f t="shared" si="3"/>
        <v>54.731249999999996</v>
      </c>
      <c r="Q30" s="19">
        <f t="shared" si="4"/>
        <v>28</v>
      </c>
      <c r="R30" s="13">
        <v>10</v>
      </c>
      <c r="S30" s="13">
        <v>0</v>
      </c>
      <c r="T30" s="13">
        <v>0</v>
      </c>
      <c r="U30" s="13">
        <f t="shared" si="5"/>
        <v>10</v>
      </c>
      <c r="V30" s="13">
        <f t="shared" si="6"/>
        <v>1</v>
      </c>
      <c r="W30" s="19">
        <f t="shared" si="7"/>
        <v>22</v>
      </c>
      <c r="X30" s="20">
        <f t="shared" si="8"/>
        <v>68.291249999999991</v>
      </c>
      <c r="Y30" s="19">
        <f t="shared" si="9"/>
        <v>27</v>
      </c>
      <c r="Z30" s="15">
        <v>46</v>
      </c>
    </row>
    <row r="31" spans="1:26" s="2" customFormat="1">
      <c r="A31" s="38" t="s">
        <v>216</v>
      </c>
      <c r="B31" s="38" t="s">
        <v>436</v>
      </c>
      <c r="C31" s="12">
        <v>47.8</v>
      </c>
      <c r="D31" s="13">
        <v>0</v>
      </c>
      <c r="E31" s="13">
        <v>0</v>
      </c>
      <c r="F31" s="13">
        <v>10</v>
      </c>
      <c r="G31" s="13">
        <v>0</v>
      </c>
      <c r="H31" s="13">
        <v>15</v>
      </c>
      <c r="I31" s="13">
        <v>0</v>
      </c>
      <c r="J31" s="13">
        <v>0</v>
      </c>
      <c r="K31" s="13">
        <v>0</v>
      </c>
      <c r="L31" s="13">
        <f t="shared" si="0"/>
        <v>72.8</v>
      </c>
      <c r="M31" s="13">
        <f t="shared" si="1"/>
        <v>14.56</v>
      </c>
      <c r="N31" s="15">
        <f t="shared" si="2"/>
        <v>4</v>
      </c>
      <c r="O31" s="16">
        <v>84.5</v>
      </c>
      <c r="P31" s="13">
        <f t="shared" si="3"/>
        <v>59.15</v>
      </c>
      <c r="Q31" s="19">
        <f t="shared" si="4"/>
        <v>10</v>
      </c>
      <c r="R31" s="13">
        <v>10</v>
      </c>
      <c r="S31" s="13">
        <v>0</v>
      </c>
      <c r="T31" s="13">
        <v>0</v>
      </c>
      <c r="U31" s="13">
        <f t="shared" si="5"/>
        <v>10</v>
      </c>
      <c r="V31" s="13">
        <f t="shared" si="6"/>
        <v>1</v>
      </c>
      <c r="W31" s="19">
        <f t="shared" si="7"/>
        <v>22</v>
      </c>
      <c r="X31" s="20">
        <f t="shared" si="8"/>
        <v>74.709999999999994</v>
      </c>
      <c r="Y31" s="19">
        <f t="shared" si="9"/>
        <v>9</v>
      </c>
      <c r="Z31" s="15">
        <v>16</v>
      </c>
    </row>
    <row r="32" spans="1:26">
      <c r="A32" s="38" t="s">
        <v>218</v>
      </c>
      <c r="B32" s="38" t="s">
        <v>219</v>
      </c>
      <c r="C32" s="12">
        <v>47.8</v>
      </c>
      <c r="D32" s="13">
        <v>0</v>
      </c>
      <c r="E32" s="13">
        <v>0</v>
      </c>
      <c r="F32" s="13">
        <v>5</v>
      </c>
      <c r="G32" s="13">
        <v>0</v>
      </c>
      <c r="H32" s="13">
        <v>15</v>
      </c>
      <c r="I32" s="13">
        <v>0</v>
      </c>
      <c r="J32" s="13">
        <v>0</v>
      </c>
      <c r="K32" s="13">
        <v>0</v>
      </c>
      <c r="L32" s="13">
        <f t="shared" si="0"/>
        <v>67.8</v>
      </c>
      <c r="M32" s="13">
        <f t="shared" si="1"/>
        <v>13.56</v>
      </c>
      <c r="N32" s="15">
        <f t="shared" si="2"/>
        <v>11</v>
      </c>
      <c r="O32" s="16">
        <v>82.6875</v>
      </c>
      <c r="P32" s="13">
        <f t="shared" si="3"/>
        <v>57.881249999999994</v>
      </c>
      <c r="Q32" s="19">
        <f t="shared" si="4"/>
        <v>16</v>
      </c>
      <c r="R32" s="13">
        <v>20</v>
      </c>
      <c r="S32" s="13">
        <v>0</v>
      </c>
      <c r="T32" s="13">
        <v>0</v>
      </c>
      <c r="U32" s="13">
        <f t="shared" si="5"/>
        <v>20</v>
      </c>
      <c r="V32" s="13">
        <f t="shared" si="6"/>
        <v>2</v>
      </c>
      <c r="W32" s="19">
        <f t="shared" si="7"/>
        <v>6</v>
      </c>
      <c r="X32" s="20">
        <f t="shared" si="8"/>
        <v>73.441249999999997</v>
      </c>
      <c r="Y32" s="19">
        <f t="shared" si="9"/>
        <v>13</v>
      </c>
      <c r="Z32" s="15">
        <v>22</v>
      </c>
    </row>
    <row r="33" spans="1:26" s="2" customFormat="1">
      <c r="A33" s="38" t="s">
        <v>220</v>
      </c>
      <c r="B33" s="38" t="s">
        <v>437</v>
      </c>
      <c r="C33" s="12">
        <v>47.8</v>
      </c>
      <c r="D33" s="13">
        <v>0</v>
      </c>
      <c r="E33" s="13">
        <v>0</v>
      </c>
      <c r="F33" s="13">
        <v>5</v>
      </c>
      <c r="G33" s="13">
        <v>0</v>
      </c>
      <c r="H33" s="13">
        <v>15</v>
      </c>
      <c r="I33" s="13">
        <v>0</v>
      </c>
      <c r="J33" s="13">
        <v>0</v>
      </c>
      <c r="K33" s="13">
        <v>0</v>
      </c>
      <c r="L33" s="13">
        <f t="shared" si="0"/>
        <v>67.8</v>
      </c>
      <c r="M33" s="13">
        <f t="shared" si="1"/>
        <v>13.56</v>
      </c>
      <c r="N33" s="15">
        <f t="shared" si="2"/>
        <v>11</v>
      </c>
      <c r="O33" s="16">
        <v>84.375</v>
      </c>
      <c r="P33" s="13">
        <f t="shared" si="3"/>
        <v>59.062499999999993</v>
      </c>
      <c r="Q33" s="19">
        <f t="shared" si="4"/>
        <v>11</v>
      </c>
      <c r="R33" s="13">
        <v>20</v>
      </c>
      <c r="S33" s="13">
        <v>0</v>
      </c>
      <c r="T33" s="13">
        <v>0</v>
      </c>
      <c r="U33" s="13">
        <f t="shared" si="5"/>
        <v>20</v>
      </c>
      <c r="V33" s="13">
        <f t="shared" si="6"/>
        <v>2</v>
      </c>
      <c r="W33" s="19">
        <f t="shared" si="7"/>
        <v>6</v>
      </c>
      <c r="X33" s="20">
        <f t="shared" si="8"/>
        <v>74.622499999999988</v>
      </c>
      <c r="Y33" s="19">
        <f t="shared" si="9"/>
        <v>10</v>
      </c>
      <c r="Z33" s="15">
        <v>17</v>
      </c>
    </row>
    <row r="34" spans="1:26">
      <c r="A34" s="38" t="s">
        <v>222</v>
      </c>
      <c r="B34" s="38" t="s">
        <v>223</v>
      </c>
      <c r="C34" s="12">
        <v>47.8</v>
      </c>
      <c r="D34" s="13">
        <v>0</v>
      </c>
      <c r="E34" s="13">
        <v>0</v>
      </c>
      <c r="F34" s="13">
        <v>5</v>
      </c>
      <c r="G34" s="13">
        <v>0</v>
      </c>
      <c r="H34" s="13">
        <v>15</v>
      </c>
      <c r="I34" s="13">
        <v>0</v>
      </c>
      <c r="J34" s="13">
        <v>0</v>
      </c>
      <c r="K34" s="13">
        <v>0</v>
      </c>
      <c r="L34" s="13">
        <f t="shared" si="0"/>
        <v>67.8</v>
      </c>
      <c r="M34" s="13">
        <f t="shared" si="1"/>
        <v>13.56</v>
      </c>
      <c r="N34" s="15">
        <f t="shared" si="2"/>
        <v>11</v>
      </c>
      <c r="O34" s="16">
        <v>83.6875</v>
      </c>
      <c r="P34" s="13">
        <f t="shared" si="3"/>
        <v>58.581249999999997</v>
      </c>
      <c r="Q34" s="19">
        <f t="shared" si="4"/>
        <v>13</v>
      </c>
      <c r="R34" s="13">
        <v>10</v>
      </c>
      <c r="S34" s="13">
        <v>0</v>
      </c>
      <c r="T34" s="13">
        <v>0</v>
      </c>
      <c r="U34" s="13">
        <f t="shared" si="5"/>
        <v>10</v>
      </c>
      <c r="V34" s="13">
        <f t="shared" si="6"/>
        <v>1</v>
      </c>
      <c r="W34" s="19">
        <f t="shared" si="7"/>
        <v>22</v>
      </c>
      <c r="X34" s="20">
        <f t="shared" si="8"/>
        <v>73.141249999999999</v>
      </c>
      <c r="Y34" s="19">
        <f t="shared" si="9"/>
        <v>15</v>
      </c>
      <c r="Z34" s="15">
        <v>26</v>
      </c>
    </row>
    <row r="35" spans="1:26">
      <c r="A35" s="38" t="s">
        <v>224</v>
      </c>
      <c r="B35" s="38" t="s">
        <v>225</v>
      </c>
      <c r="C35" s="12">
        <v>49</v>
      </c>
      <c r="D35" s="13">
        <v>0</v>
      </c>
      <c r="E35" s="13">
        <v>0</v>
      </c>
      <c r="F35" s="13">
        <v>5</v>
      </c>
      <c r="G35" s="13">
        <v>0</v>
      </c>
      <c r="H35" s="13">
        <v>15</v>
      </c>
      <c r="I35" s="13">
        <v>0</v>
      </c>
      <c r="J35" s="13">
        <v>0</v>
      </c>
      <c r="K35" s="13">
        <v>0</v>
      </c>
      <c r="L35" s="13">
        <f t="shared" si="0"/>
        <v>69</v>
      </c>
      <c r="M35" s="13">
        <f t="shared" si="1"/>
        <v>13.8</v>
      </c>
      <c r="N35" s="15">
        <f t="shared" si="2"/>
        <v>7</v>
      </c>
      <c r="O35" s="16">
        <v>82.5625</v>
      </c>
      <c r="P35" s="13">
        <f t="shared" si="3"/>
        <v>57.793749999999996</v>
      </c>
      <c r="Q35" s="19">
        <f t="shared" si="4"/>
        <v>18</v>
      </c>
      <c r="R35" s="13">
        <v>10</v>
      </c>
      <c r="S35" s="13">
        <v>20</v>
      </c>
      <c r="T35" s="13">
        <v>0</v>
      </c>
      <c r="U35" s="13">
        <f t="shared" si="5"/>
        <v>30</v>
      </c>
      <c r="V35" s="13">
        <f t="shared" si="6"/>
        <v>3</v>
      </c>
      <c r="W35" s="19">
        <f t="shared" si="7"/>
        <v>3</v>
      </c>
      <c r="X35" s="20">
        <f t="shared" si="8"/>
        <v>74.59375</v>
      </c>
      <c r="Y35" s="19">
        <f t="shared" si="9"/>
        <v>11</v>
      </c>
      <c r="Z35" s="15">
        <v>18</v>
      </c>
    </row>
    <row r="36" spans="1:26">
      <c r="A36" s="38" t="s">
        <v>226</v>
      </c>
      <c r="B36" s="38" t="s">
        <v>227</v>
      </c>
      <c r="C36" s="12">
        <v>47.8</v>
      </c>
      <c r="D36" s="13">
        <v>0</v>
      </c>
      <c r="E36" s="13">
        <v>0</v>
      </c>
      <c r="F36" s="13">
        <v>0</v>
      </c>
      <c r="G36" s="13">
        <v>0</v>
      </c>
      <c r="H36" s="13">
        <v>15</v>
      </c>
      <c r="I36" s="13">
        <v>0</v>
      </c>
      <c r="J36" s="13">
        <v>0</v>
      </c>
      <c r="K36" s="13">
        <v>0</v>
      </c>
      <c r="L36" s="13">
        <f t="shared" si="0"/>
        <v>62.8</v>
      </c>
      <c r="M36" s="13">
        <f t="shared" si="1"/>
        <v>12.56</v>
      </c>
      <c r="N36" s="15">
        <f t="shared" si="2"/>
        <v>20</v>
      </c>
      <c r="O36" s="16">
        <v>83.875</v>
      </c>
      <c r="P36" s="13">
        <f t="shared" si="3"/>
        <v>58.712499999999999</v>
      </c>
      <c r="Q36" s="19">
        <f t="shared" si="4"/>
        <v>12</v>
      </c>
      <c r="R36" s="13">
        <v>15</v>
      </c>
      <c r="S36" s="13">
        <v>0</v>
      </c>
      <c r="T36" s="13">
        <v>0</v>
      </c>
      <c r="U36" s="13">
        <f t="shared" si="5"/>
        <v>15</v>
      </c>
      <c r="V36" s="13">
        <f t="shared" si="6"/>
        <v>1.5</v>
      </c>
      <c r="W36" s="19">
        <f t="shared" si="7"/>
        <v>14</v>
      </c>
      <c r="X36" s="20">
        <f t="shared" si="8"/>
        <v>72.772499999999994</v>
      </c>
      <c r="Y36" s="19">
        <f t="shared" si="9"/>
        <v>16</v>
      </c>
      <c r="Z36" s="15">
        <v>28</v>
      </c>
    </row>
    <row r="37" spans="1:26">
      <c r="A37" s="38" t="s">
        <v>228</v>
      </c>
      <c r="B37" s="38" t="s">
        <v>229</v>
      </c>
      <c r="C37" s="12">
        <v>47.8</v>
      </c>
      <c r="D37" s="13">
        <v>0</v>
      </c>
      <c r="E37" s="13">
        <v>0</v>
      </c>
      <c r="F37" s="13">
        <v>0</v>
      </c>
      <c r="G37" s="13">
        <v>0</v>
      </c>
      <c r="H37" s="13">
        <v>15</v>
      </c>
      <c r="I37" s="13">
        <v>0</v>
      </c>
      <c r="J37" s="13">
        <v>0</v>
      </c>
      <c r="K37" s="13">
        <v>0</v>
      </c>
      <c r="L37" s="13">
        <f t="shared" si="0"/>
        <v>62.8</v>
      </c>
      <c r="M37" s="13">
        <f t="shared" si="1"/>
        <v>12.56</v>
      </c>
      <c r="N37" s="15">
        <f t="shared" si="2"/>
        <v>20</v>
      </c>
      <c r="O37" s="16">
        <v>81.4375</v>
      </c>
      <c r="P37" s="13">
        <f t="shared" si="3"/>
        <v>57.006249999999994</v>
      </c>
      <c r="Q37" s="19">
        <f t="shared" si="4"/>
        <v>22</v>
      </c>
      <c r="R37" s="13">
        <v>0</v>
      </c>
      <c r="S37" s="13">
        <v>0</v>
      </c>
      <c r="T37" s="13">
        <v>0</v>
      </c>
      <c r="U37" s="13">
        <f t="shared" si="5"/>
        <v>0</v>
      </c>
      <c r="V37" s="13">
        <f t="shared" si="6"/>
        <v>0</v>
      </c>
      <c r="W37" s="19">
        <f t="shared" si="7"/>
        <v>29</v>
      </c>
      <c r="X37" s="20">
        <f t="shared" si="8"/>
        <v>69.566249999999997</v>
      </c>
      <c r="Y37" s="19">
        <f t="shared" si="9"/>
        <v>25</v>
      </c>
      <c r="Z37" s="15">
        <v>42</v>
      </c>
    </row>
    <row r="38" spans="1:26">
      <c r="A38" s="38" t="s">
        <v>230</v>
      </c>
      <c r="B38" s="38" t="s">
        <v>231</v>
      </c>
      <c r="C38" s="12">
        <v>48</v>
      </c>
      <c r="D38" s="13">
        <v>0</v>
      </c>
      <c r="E38" s="13">
        <v>0</v>
      </c>
      <c r="F38" s="13">
        <v>0</v>
      </c>
      <c r="G38" s="13">
        <v>0</v>
      </c>
      <c r="H38" s="13">
        <v>15</v>
      </c>
      <c r="I38" s="13">
        <v>0</v>
      </c>
      <c r="J38" s="13">
        <v>0</v>
      </c>
      <c r="K38" s="13">
        <v>0</v>
      </c>
      <c r="L38" s="13">
        <f t="shared" si="0"/>
        <v>63</v>
      </c>
      <c r="M38" s="13">
        <f t="shared" si="1"/>
        <v>12.600000000000001</v>
      </c>
      <c r="N38" s="15">
        <f t="shared" si="2"/>
        <v>17</v>
      </c>
      <c r="O38" s="16">
        <v>83.0625</v>
      </c>
      <c r="P38" s="13">
        <f t="shared" si="3"/>
        <v>58.143749999999997</v>
      </c>
      <c r="Q38" s="19">
        <f t="shared" si="4"/>
        <v>14</v>
      </c>
      <c r="R38" s="13">
        <v>15</v>
      </c>
      <c r="S38" s="13">
        <v>0</v>
      </c>
      <c r="T38" s="13">
        <v>0</v>
      </c>
      <c r="U38" s="13">
        <f t="shared" si="5"/>
        <v>15</v>
      </c>
      <c r="V38" s="13">
        <f t="shared" si="6"/>
        <v>1.5</v>
      </c>
      <c r="W38" s="19">
        <f t="shared" si="7"/>
        <v>14</v>
      </c>
      <c r="X38" s="20">
        <f t="shared" si="8"/>
        <v>72.243750000000006</v>
      </c>
      <c r="Y38" s="19">
        <f t="shared" si="9"/>
        <v>19</v>
      </c>
      <c r="Z38" s="15">
        <v>32</v>
      </c>
    </row>
    <row r="39" spans="1:26">
      <c r="A39" s="38" t="s">
        <v>232</v>
      </c>
      <c r="B39" s="38" t="s">
        <v>233</v>
      </c>
      <c r="C39" s="12">
        <v>47.8</v>
      </c>
      <c r="D39" s="13">
        <v>0</v>
      </c>
      <c r="E39" s="13">
        <v>0</v>
      </c>
      <c r="F39" s="13">
        <v>0</v>
      </c>
      <c r="G39" s="13">
        <v>0</v>
      </c>
      <c r="H39" s="13">
        <v>15</v>
      </c>
      <c r="I39" s="13">
        <v>0</v>
      </c>
      <c r="J39" s="13">
        <v>0</v>
      </c>
      <c r="K39" s="13">
        <v>0</v>
      </c>
      <c r="L39" s="13">
        <f t="shared" si="0"/>
        <v>62.8</v>
      </c>
      <c r="M39" s="13">
        <f t="shared" si="1"/>
        <v>12.56</v>
      </c>
      <c r="N39" s="15">
        <f t="shared" si="2"/>
        <v>20</v>
      </c>
      <c r="O39" s="16">
        <v>77.3125</v>
      </c>
      <c r="P39" s="13">
        <f t="shared" si="3"/>
        <v>54.118749999999999</v>
      </c>
      <c r="Q39" s="19">
        <f t="shared" si="4"/>
        <v>29</v>
      </c>
      <c r="R39" s="13">
        <v>0</v>
      </c>
      <c r="S39" s="13">
        <v>0</v>
      </c>
      <c r="T39" s="13">
        <v>0</v>
      </c>
      <c r="U39" s="13">
        <f t="shared" si="5"/>
        <v>0</v>
      </c>
      <c r="V39" s="13">
        <f t="shared" si="6"/>
        <v>0</v>
      </c>
      <c r="W39" s="19">
        <f t="shared" si="7"/>
        <v>29</v>
      </c>
      <c r="X39" s="20">
        <f t="shared" si="8"/>
        <v>66.678749999999994</v>
      </c>
      <c r="Y39" s="19">
        <f t="shared" si="9"/>
        <v>30</v>
      </c>
      <c r="Z39" s="15">
        <v>53</v>
      </c>
    </row>
    <row r="40" spans="1:26" s="2" customFormat="1">
      <c r="A40" s="38" t="s">
        <v>234</v>
      </c>
      <c r="B40" s="38" t="s">
        <v>235</v>
      </c>
      <c r="C40" s="12">
        <v>50</v>
      </c>
      <c r="D40" s="13">
        <v>0</v>
      </c>
      <c r="E40" s="13">
        <v>0</v>
      </c>
      <c r="F40" s="13">
        <v>0</v>
      </c>
      <c r="G40" s="13">
        <v>0</v>
      </c>
      <c r="H40" s="13">
        <v>20</v>
      </c>
      <c r="I40" s="13">
        <v>0</v>
      </c>
      <c r="J40" s="13">
        <v>0</v>
      </c>
      <c r="K40" s="13">
        <v>0</v>
      </c>
      <c r="L40" s="13">
        <f t="shared" si="0"/>
        <v>70</v>
      </c>
      <c r="M40" s="13">
        <f t="shared" si="1"/>
        <v>14</v>
      </c>
      <c r="N40" s="15">
        <f t="shared" si="2"/>
        <v>5</v>
      </c>
      <c r="O40" s="16">
        <v>81.75</v>
      </c>
      <c r="P40" s="13">
        <f t="shared" si="3"/>
        <v>57.224999999999994</v>
      </c>
      <c r="Q40" s="19">
        <f t="shared" si="4"/>
        <v>21</v>
      </c>
      <c r="R40" s="13">
        <v>15</v>
      </c>
      <c r="S40" s="13">
        <v>0</v>
      </c>
      <c r="T40" s="13">
        <v>0</v>
      </c>
      <c r="U40" s="13">
        <f t="shared" si="5"/>
        <v>15</v>
      </c>
      <c r="V40" s="13">
        <f t="shared" si="6"/>
        <v>1.5</v>
      </c>
      <c r="W40" s="19">
        <f t="shared" si="7"/>
        <v>14</v>
      </c>
      <c r="X40" s="20">
        <f t="shared" si="8"/>
        <v>72.724999999999994</v>
      </c>
      <c r="Y40" s="19">
        <f t="shared" si="9"/>
        <v>17</v>
      </c>
      <c r="Z40" s="15">
        <v>29</v>
      </c>
    </row>
    <row r="41" spans="1:26" s="2" customFormat="1">
      <c r="A41" s="38" t="s">
        <v>236</v>
      </c>
      <c r="B41" s="38" t="s">
        <v>237</v>
      </c>
      <c r="C41" s="12">
        <v>47.8</v>
      </c>
      <c r="D41" s="13">
        <v>0</v>
      </c>
      <c r="E41" s="13">
        <v>0</v>
      </c>
      <c r="F41" s="13">
        <v>0</v>
      </c>
      <c r="G41" s="13">
        <v>0</v>
      </c>
      <c r="H41" s="13">
        <v>15</v>
      </c>
      <c r="I41" s="13">
        <v>0</v>
      </c>
      <c r="J41" s="13">
        <v>0</v>
      </c>
      <c r="K41" s="13">
        <v>0</v>
      </c>
      <c r="L41" s="13">
        <f t="shared" si="0"/>
        <v>62.8</v>
      </c>
      <c r="M41" s="13">
        <f t="shared" si="1"/>
        <v>12.56</v>
      </c>
      <c r="N41" s="15">
        <f t="shared" si="2"/>
        <v>20</v>
      </c>
      <c r="O41" s="17">
        <v>78.6875</v>
      </c>
      <c r="P41" s="13">
        <f t="shared" si="3"/>
        <v>55.081249999999997</v>
      </c>
      <c r="Q41" s="19">
        <f t="shared" si="4"/>
        <v>27</v>
      </c>
      <c r="R41" s="13">
        <v>0</v>
      </c>
      <c r="S41" s="13">
        <v>0</v>
      </c>
      <c r="T41" s="13">
        <v>0</v>
      </c>
      <c r="U41" s="13">
        <f t="shared" si="5"/>
        <v>0</v>
      </c>
      <c r="V41" s="13">
        <f t="shared" si="6"/>
        <v>0</v>
      </c>
      <c r="W41" s="19">
        <f t="shared" si="7"/>
        <v>29</v>
      </c>
      <c r="X41" s="20">
        <f t="shared" si="8"/>
        <v>67.641249999999999</v>
      </c>
      <c r="Y41" s="19">
        <f t="shared" si="9"/>
        <v>28</v>
      </c>
      <c r="Z41" s="15">
        <v>49</v>
      </c>
    </row>
    <row r="42" spans="1:26" ht="14.25">
      <c r="A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8"/>
      <c r="P42" s="3"/>
      <c r="Q42" s="21"/>
      <c r="R42" s="3"/>
      <c r="S42" s="3"/>
      <c r="T42" s="3"/>
      <c r="U42" s="3"/>
      <c r="V42" s="3"/>
      <c r="W42" s="3"/>
      <c r="X42" s="3"/>
      <c r="Y42" s="3"/>
      <c r="Z42" s="3"/>
    </row>
    <row r="43" spans="1:26" ht="14.25">
      <c r="A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8"/>
      <c r="P43" s="3"/>
      <c r="Q43" s="21"/>
      <c r="R43" s="3"/>
      <c r="S43" s="3"/>
      <c r="T43" s="3"/>
      <c r="U43" s="3"/>
      <c r="V43" s="3"/>
      <c r="W43" s="3"/>
      <c r="X43" s="3"/>
      <c r="Y43" s="3"/>
      <c r="Z43" s="3"/>
    </row>
    <row r="44" spans="1:26" ht="14.25">
      <c r="A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1"/>
      <c r="R44" s="3"/>
      <c r="S44" s="3"/>
      <c r="T44" s="3"/>
      <c r="U44" s="3"/>
      <c r="V44" s="3"/>
      <c r="W44" s="3"/>
      <c r="X44" s="3"/>
      <c r="Y44" s="3"/>
      <c r="Z44" s="3"/>
    </row>
    <row r="45" spans="1:26" ht="14.25">
      <c r="A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1"/>
      <c r="R45" s="3"/>
      <c r="S45" s="3"/>
      <c r="T45" s="3"/>
      <c r="U45" s="3"/>
      <c r="V45" s="3"/>
      <c r="W45" s="3"/>
      <c r="X45" s="3"/>
      <c r="Y45" s="3"/>
      <c r="Z45" s="3"/>
    </row>
    <row r="46" spans="1:26" ht="14.25">
      <c r="A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1"/>
      <c r="R46" s="3"/>
      <c r="S46" s="3"/>
      <c r="T46" s="3"/>
      <c r="U46" s="3"/>
      <c r="V46" s="3"/>
      <c r="W46" s="3"/>
      <c r="X46" s="3"/>
      <c r="Y46" s="3"/>
      <c r="Z46" s="3"/>
    </row>
    <row r="47" spans="1:26" ht="14.25">
      <c r="A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1"/>
      <c r="R47" s="3"/>
      <c r="S47" s="3"/>
      <c r="T47" s="3"/>
      <c r="U47" s="3"/>
      <c r="V47" s="3"/>
      <c r="W47" s="3"/>
      <c r="X47" s="3"/>
      <c r="Y47" s="3"/>
      <c r="Z47" s="3"/>
    </row>
    <row r="48" spans="1:26" ht="14.25">
      <c r="A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1"/>
      <c r="R48" s="3"/>
      <c r="S48" s="3"/>
      <c r="T48" s="3"/>
      <c r="U48" s="3"/>
      <c r="V48" s="3"/>
      <c r="W48" s="3"/>
      <c r="X48" s="3"/>
      <c r="Y48" s="3"/>
      <c r="Z48" s="3"/>
    </row>
    <row r="49" spans="1:26" ht="14.25">
      <c r="A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1"/>
      <c r="R49" s="3"/>
      <c r="S49" s="3"/>
      <c r="T49" s="3"/>
      <c r="U49" s="3"/>
      <c r="V49" s="3"/>
      <c r="W49" s="3"/>
      <c r="X49" s="3"/>
      <c r="Y49" s="3"/>
      <c r="Z49" s="3"/>
    </row>
    <row r="50" spans="1:26" ht="14.25">
      <c r="A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1"/>
      <c r="R50" s="3"/>
      <c r="S50" s="3"/>
      <c r="T50" s="3"/>
      <c r="U50" s="3"/>
      <c r="V50" s="3"/>
      <c r="W50" s="3"/>
      <c r="X50" s="3"/>
      <c r="Y50" s="3"/>
      <c r="Z50" s="3"/>
    </row>
    <row r="51" spans="1:26" ht="14.25">
      <c r="A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1"/>
      <c r="R51" s="3"/>
      <c r="S51" s="3"/>
      <c r="T51" s="3"/>
      <c r="U51" s="3"/>
      <c r="V51" s="3"/>
      <c r="W51" s="3"/>
      <c r="X51" s="3"/>
      <c r="Y51" s="3"/>
      <c r="Z51" s="3"/>
    </row>
    <row r="52" spans="1:26" ht="14.25">
      <c r="A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1"/>
      <c r="R52" s="3"/>
      <c r="S52" s="3"/>
      <c r="T52" s="3"/>
      <c r="U52" s="3"/>
      <c r="V52" s="3"/>
      <c r="W52" s="3"/>
      <c r="X52" s="3"/>
      <c r="Y52" s="3"/>
      <c r="Z52" s="3"/>
    </row>
    <row r="53" spans="1:26" ht="14.25">
      <c r="A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1"/>
      <c r="R53" s="3"/>
      <c r="S53" s="3"/>
      <c r="T53" s="3"/>
      <c r="U53" s="3"/>
      <c r="V53" s="3"/>
      <c r="W53" s="3"/>
      <c r="X53" s="3"/>
      <c r="Y53" s="3"/>
      <c r="Z53" s="3"/>
    </row>
    <row r="54" spans="1:26" ht="14.25">
      <c r="A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1"/>
      <c r="R54" s="3"/>
      <c r="S54" s="3"/>
      <c r="T54" s="3"/>
      <c r="U54" s="3"/>
      <c r="V54" s="3"/>
      <c r="W54" s="3"/>
      <c r="X54" s="3"/>
      <c r="Y54" s="3"/>
      <c r="Z54" s="3"/>
    </row>
    <row r="55" spans="1:26" ht="14.25">
      <c r="A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1"/>
      <c r="R55" s="3"/>
      <c r="S55" s="3"/>
      <c r="T55" s="3"/>
      <c r="U55" s="3"/>
      <c r="V55" s="3"/>
      <c r="W55" s="3"/>
      <c r="X55" s="3"/>
      <c r="Y55" s="3"/>
      <c r="Z55" s="3"/>
    </row>
    <row r="56" spans="1:26" ht="14.25">
      <c r="A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1"/>
      <c r="R56" s="3"/>
      <c r="S56" s="3"/>
      <c r="T56" s="3"/>
      <c r="U56" s="3"/>
      <c r="V56" s="3"/>
      <c r="W56" s="3"/>
      <c r="X56" s="3"/>
      <c r="Y56" s="3"/>
      <c r="Z56" s="3"/>
    </row>
    <row r="57" spans="1:26" ht="14.25">
      <c r="A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1"/>
      <c r="R57" s="3"/>
      <c r="S57" s="3"/>
      <c r="T57" s="3"/>
      <c r="U57" s="3"/>
      <c r="V57" s="3"/>
      <c r="W57" s="3"/>
      <c r="X57" s="3"/>
      <c r="Y57" s="3"/>
      <c r="Z57" s="3"/>
    </row>
    <row r="58" spans="1:26" ht="14.25">
      <c r="A58" s="3"/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1"/>
      <c r="R58" s="3"/>
      <c r="S58" s="3"/>
      <c r="T58" s="3"/>
      <c r="U58" s="3"/>
      <c r="V58" s="3"/>
      <c r="W58" s="3"/>
      <c r="X58" s="3"/>
      <c r="Y58" s="3"/>
      <c r="Z58" s="3"/>
    </row>
    <row r="59" spans="1:26" ht="14.25">
      <c r="A59" s="3"/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1"/>
      <c r="R59" s="3"/>
      <c r="S59" s="3"/>
      <c r="T59" s="3"/>
      <c r="U59" s="3"/>
      <c r="V59" s="3"/>
      <c r="W59" s="3"/>
      <c r="X59" s="3"/>
      <c r="Y59" s="3"/>
      <c r="Z59" s="3"/>
    </row>
    <row r="60" spans="1:26" ht="14.25">
      <c r="A60" s="3"/>
      <c r="B60" s="1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1"/>
      <c r="R60" s="3"/>
      <c r="S60" s="3"/>
      <c r="T60" s="3"/>
      <c r="U60" s="3"/>
      <c r="V60" s="3"/>
      <c r="W60" s="3"/>
      <c r="X60" s="3"/>
      <c r="Y60" s="3"/>
      <c r="Z60" s="3"/>
    </row>
    <row r="61" spans="1:26" ht="14.25">
      <c r="A61" s="3"/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1"/>
      <c r="R61" s="3"/>
      <c r="S61" s="3"/>
      <c r="T61" s="3"/>
      <c r="U61" s="3"/>
      <c r="V61" s="3"/>
      <c r="W61" s="3"/>
      <c r="X61" s="3"/>
      <c r="Y61" s="3"/>
      <c r="Z61" s="3"/>
    </row>
    <row r="62" spans="1:26" ht="14.25">
      <c r="A62" s="3"/>
      <c r="B62" s="1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1"/>
      <c r="R62" s="3"/>
      <c r="S62" s="3"/>
      <c r="T62" s="3"/>
      <c r="U62" s="3"/>
      <c r="V62" s="3"/>
      <c r="W62" s="3"/>
      <c r="X62" s="3"/>
      <c r="Y62" s="3"/>
      <c r="Z62" s="3"/>
    </row>
    <row r="63" spans="1:26" ht="14.25">
      <c r="A63" s="3"/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1"/>
      <c r="R63" s="3"/>
      <c r="S63" s="3"/>
      <c r="T63" s="3"/>
      <c r="U63" s="3"/>
      <c r="V63" s="3"/>
      <c r="W63" s="3"/>
      <c r="X63" s="3"/>
      <c r="Y63" s="3"/>
      <c r="Z63" s="3"/>
    </row>
    <row r="64" spans="1:26" ht="14.25">
      <c r="A64" s="3"/>
      <c r="B64" s="1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1"/>
      <c r="R64" s="3"/>
      <c r="S64" s="3"/>
      <c r="T64" s="3"/>
      <c r="U64" s="3"/>
      <c r="V64" s="3"/>
      <c r="W64" s="3"/>
      <c r="X64" s="3"/>
      <c r="Y64" s="3"/>
      <c r="Z64" s="3"/>
    </row>
    <row r="65" spans="1:26" ht="14.25">
      <c r="A65" s="3"/>
      <c r="B65" s="1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1"/>
      <c r="R65" s="3"/>
      <c r="S65" s="3"/>
      <c r="T65" s="3"/>
      <c r="U65" s="3"/>
      <c r="V65" s="3"/>
      <c r="W65" s="3"/>
      <c r="X65" s="3"/>
      <c r="Y65" s="3"/>
      <c r="Z65" s="3"/>
    </row>
    <row r="66" spans="1:26" ht="14.25">
      <c r="A66" s="3"/>
      <c r="B66" s="1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1"/>
      <c r="R66" s="3"/>
      <c r="S66" s="3"/>
      <c r="T66" s="3"/>
      <c r="U66" s="3"/>
      <c r="V66" s="3"/>
      <c r="W66" s="3"/>
      <c r="X66" s="3"/>
      <c r="Y66" s="3"/>
      <c r="Z66" s="3"/>
    </row>
    <row r="67" spans="1:26" ht="14.25">
      <c r="A67" s="3"/>
      <c r="B67" s="1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1"/>
      <c r="R67" s="3"/>
      <c r="S67" s="3"/>
      <c r="T67" s="3"/>
      <c r="U67" s="3"/>
      <c r="V67" s="3"/>
      <c r="W67" s="3"/>
      <c r="X67" s="3"/>
      <c r="Y67" s="3"/>
      <c r="Z67" s="3"/>
    </row>
    <row r="68" spans="1:26" ht="14.25">
      <c r="A68" s="3"/>
      <c r="B68" s="1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1"/>
      <c r="R68" s="3"/>
      <c r="S68" s="3"/>
      <c r="T68" s="3"/>
      <c r="U68" s="3"/>
      <c r="V68" s="3"/>
      <c r="W68" s="3"/>
      <c r="X68" s="3"/>
      <c r="Y68" s="3"/>
      <c r="Z68" s="3"/>
    </row>
    <row r="69" spans="1:26" ht="14.25">
      <c r="A69" s="3"/>
      <c r="B69" s="1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1"/>
      <c r="R69" s="3"/>
      <c r="S69" s="3"/>
      <c r="T69" s="3"/>
      <c r="U69" s="3"/>
      <c r="V69" s="3"/>
      <c r="W69" s="3"/>
      <c r="X69" s="3"/>
      <c r="Y69" s="3"/>
      <c r="Z69" s="3"/>
    </row>
    <row r="70" spans="1:26" ht="14.25">
      <c r="A70" s="3"/>
      <c r="B70" s="1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21"/>
      <c r="R70" s="3"/>
      <c r="S70" s="3"/>
      <c r="T70" s="3"/>
      <c r="U70" s="3"/>
      <c r="V70" s="3"/>
      <c r="W70" s="3"/>
      <c r="X70" s="3"/>
      <c r="Y70" s="3"/>
      <c r="Z70" s="3"/>
    </row>
    <row r="71" spans="1:26" ht="14.25">
      <c r="A71" s="3"/>
      <c r="B71" s="1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21"/>
      <c r="R71" s="3"/>
      <c r="S71" s="3"/>
      <c r="T71" s="3"/>
      <c r="U71" s="3"/>
      <c r="V71" s="3"/>
      <c r="W71" s="3"/>
      <c r="X71" s="3"/>
      <c r="Y71" s="3"/>
      <c r="Z71" s="3"/>
    </row>
    <row r="72" spans="1:26" ht="14.25">
      <c r="A72" s="3"/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21"/>
      <c r="R72" s="3"/>
      <c r="S72" s="3"/>
      <c r="T72" s="3"/>
      <c r="U72" s="3"/>
      <c r="V72" s="3"/>
      <c r="W72" s="3"/>
      <c r="X72" s="3"/>
      <c r="Y72" s="3"/>
      <c r="Z72" s="3"/>
    </row>
    <row r="73" spans="1:26" ht="14.25">
      <c r="A73" s="3"/>
      <c r="B73" s="1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1"/>
      <c r="R73" s="3"/>
      <c r="S73" s="3"/>
      <c r="T73" s="3"/>
      <c r="U73" s="3"/>
      <c r="V73" s="3"/>
      <c r="W73" s="3"/>
      <c r="X73" s="3"/>
      <c r="Y73" s="3"/>
      <c r="Z73" s="3"/>
    </row>
    <row r="74" spans="1:26" ht="14.25">
      <c r="A74" s="3"/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21"/>
      <c r="R74" s="3"/>
      <c r="S74" s="3"/>
      <c r="T74" s="3"/>
      <c r="U74" s="3"/>
      <c r="V74" s="3"/>
      <c r="W74" s="3"/>
      <c r="X74" s="3"/>
      <c r="Y74" s="3"/>
      <c r="Z74" s="3"/>
    </row>
    <row r="75" spans="1:26" ht="14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1"/>
      <c r="R75" s="3"/>
      <c r="S75" s="3"/>
      <c r="T75" s="3"/>
      <c r="U75" s="3"/>
      <c r="V75" s="3"/>
      <c r="W75" s="3"/>
      <c r="X75" s="3"/>
      <c r="Y75" s="3"/>
      <c r="Z75" s="3"/>
    </row>
    <row r="76" spans="1:26" ht="14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21"/>
      <c r="R76" s="3"/>
      <c r="S76" s="3"/>
      <c r="T76" s="3"/>
      <c r="U76" s="3"/>
      <c r="V76" s="3"/>
      <c r="W76" s="3"/>
      <c r="X76" s="3"/>
      <c r="Y76" s="3"/>
      <c r="Z76" s="3"/>
    </row>
    <row r="77" spans="1:26" ht="14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21"/>
      <c r="R77" s="3"/>
      <c r="S77" s="3"/>
      <c r="T77" s="3"/>
      <c r="U77" s="3"/>
      <c r="V77" s="3"/>
      <c r="W77" s="3"/>
      <c r="X77" s="3"/>
      <c r="Y77" s="3"/>
      <c r="Z77" s="3"/>
    </row>
    <row r="78" spans="1:26" ht="14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21"/>
      <c r="R78" s="3"/>
      <c r="S78" s="3"/>
      <c r="T78" s="3"/>
      <c r="U78" s="3"/>
      <c r="V78" s="3"/>
      <c r="W78" s="3"/>
      <c r="X78" s="3"/>
      <c r="Y78" s="3"/>
      <c r="Z78" s="3"/>
    </row>
    <row r="79" spans="1:26" ht="14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21"/>
      <c r="R79" s="3"/>
      <c r="S79" s="3"/>
      <c r="T79" s="3"/>
      <c r="U79" s="3"/>
      <c r="V79" s="3"/>
      <c r="W79" s="3"/>
      <c r="X79" s="3"/>
      <c r="Y79" s="3"/>
      <c r="Z79" s="3"/>
    </row>
    <row r="80" spans="1:26" ht="14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21"/>
      <c r="R80" s="3"/>
      <c r="S80" s="3"/>
      <c r="T80" s="3"/>
      <c r="U80" s="3"/>
      <c r="V80" s="3"/>
      <c r="W80" s="3"/>
      <c r="X80" s="3"/>
      <c r="Y80" s="3"/>
      <c r="Z80" s="3"/>
    </row>
    <row r="81" spans="1:26" ht="14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21"/>
      <c r="R81" s="3"/>
      <c r="S81" s="3"/>
      <c r="T81" s="3"/>
      <c r="U81" s="3"/>
      <c r="V81" s="3"/>
      <c r="W81" s="3"/>
      <c r="X81" s="3"/>
      <c r="Y81" s="3"/>
      <c r="Z81" s="3"/>
    </row>
    <row r="82" spans="1:26" ht="14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1"/>
      <c r="R82" s="3"/>
      <c r="S82" s="3"/>
      <c r="T82" s="3"/>
      <c r="U82" s="3"/>
      <c r="V82" s="3"/>
      <c r="W82" s="3"/>
      <c r="X82" s="3"/>
      <c r="Y82" s="3"/>
      <c r="Z82" s="3"/>
    </row>
    <row r="83" spans="1:26" ht="14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21"/>
      <c r="R83" s="3"/>
      <c r="S83" s="3"/>
      <c r="T83" s="3"/>
      <c r="U83" s="3"/>
      <c r="V83" s="3"/>
      <c r="W83" s="3"/>
      <c r="X83" s="3"/>
      <c r="Y83" s="3"/>
      <c r="Z83" s="3"/>
    </row>
    <row r="84" spans="1:26" ht="14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21"/>
      <c r="R84" s="3"/>
      <c r="S84" s="3"/>
      <c r="T84" s="3"/>
      <c r="U84" s="3"/>
      <c r="V84" s="3"/>
      <c r="W84" s="3"/>
      <c r="X84" s="3"/>
      <c r="Y84" s="3"/>
      <c r="Z84" s="3"/>
    </row>
    <row r="85" spans="1:26" ht="14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21"/>
      <c r="R85" s="3"/>
      <c r="S85" s="3"/>
      <c r="T85" s="3"/>
      <c r="U85" s="3"/>
      <c r="V85" s="3"/>
      <c r="W85" s="3"/>
      <c r="X85" s="3"/>
      <c r="Y85" s="3"/>
      <c r="Z85" s="3"/>
    </row>
    <row r="86" spans="1:26" ht="14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21"/>
      <c r="R86" s="3"/>
      <c r="S86" s="3"/>
      <c r="T86" s="3"/>
      <c r="U86" s="3"/>
      <c r="V86" s="3"/>
      <c r="W86" s="3"/>
      <c r="X86" s="3"/>
      <c r="Y86" s="3"/>
      <c r="Z86" s="3"/>
    </row>
    <row r="87" spans="1:26" ht="14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</sheetData>
  <mergeCells count="26">
    <mergeCell ref="P6:P7"/>
    <mergeCell ref="Q6:Q7"/>
    <mergeCell ref="U6:U7"/>
    <mergeCell ref="V6:V7"/>
    <mergeCell ref="W6:W7"/>
    <mergeCell ref="I6:K6"/>
    <mergeCell ref="L6:L7"/>
    <mergeCell ref="M6:M7"/>
    <mergeCell ref="N6:N7"/>
    <mergeCell ref="O6:O7"/>
    <mergeCell ref="A1:Z1"/>
    <mergeCell ref="A2:Z2"/>
    <mergeCell ref="A3:Q3"/>
    <mergeCell ref="R3:Z3"/>
    <mergeCell ref="C4:N4"/>
    <mergeCell ref="O4:Q4"/>
    <mergeCell ref="R4:W4"/>
    <mergeCell ref="A4:A7"/>
    <mergeCell ref="B4:B7"/>
    <mergeCell ref="X4:X7"/>
    <mergeCell ref="Y4:Y7"/>
    <mergeCell ref="Z4:Z7"/>
    <mergeCell ref="C5:N5"/>
    <mergeCell ref="O5:Q5"/>
    <mergeCell ref="R5:W5"/>
    <mergeCell ref="D6:G6"/>
  </mergeCells>
  <phoneticPr fontId="18" type="noConversion"/>
  <conditionalFormatting sqref="B8:B41">
    <cfRule type="duplicateValues" dxfId="6" priority="2"/>
  </conditionalFormatting>
  <conditionalFormatting sqref="B58:B74">
    <cfRule type="duplicateValues" dxfId="5" priority="1"/>
  </conditionalFormatting>
  <printOptions horizontalCentered="1"/>
  <pageMargins left="0.23622047244094499" right="0.23622047244094499" top="0.55118110236220497" bottom="0.55118110236220497" header="0.31496062992126" footer="0.31496062992126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Normal="100" workbookViewId="0">
      <selection activeCell="H34" sqref="H34"/>
    </sheetView>
  </sheetViews>
  <sheetFormatPr defaultColWidth="9.625" defaultRowHeight="13.5"/>
  <cols>
    <col min="1" max="1" width="8.5" style="74" customWidth="1"/>
    <col min="2" max="2" width="6.875" style="74" customWidth="1"/>
    <col min="3" max="3" width="7" style="78" customWidth="1"/>
    <col min="4" max="4" width="6" style="74" customWidth="1"/>
    <col min="5" max="5" width="5.75" style="74" customWidth="1"/>
    <col min="6" max="6" width="5.625" style="74" customWidth="1"/>
    <col min="7" max="7" width="5" style="74" customWidth="1"/>
    <col min="8" max="8" width="6.125" style="74" customWidth="1"/>
    <col min="9" max="9" width="5.875" style="74" customWidth="1"/>
    <col min="10" max="10" width="6.875" style="74" customWidth="1"/>
    <col min="11" max="11" width="5.125" style="74" customWidth="1"/>
    <col min="12" max="12" width="6.25" style="74" customWidth="1"/>
    <col min="13" max="13" width="7.5" style="74" customWidth="1"/>
    <col min="14" max="14" width="4.5" style="74" customWidth="1"/>
    <col min="15" max="15" width="6.875" style="74" customWidth="1"/>
    <col min="16" max="16" width="8.125" style="74" customWidth="1"/>
    <col min="17" max="17" width="5" style="74" customWidth="1"/>
    <col min="18" max="18" width="6.625" style="74" customWidth="1"/>
    <col min="19" max="19" width="6.75" style="74" customWidth="1"/>
    <col min="20" max="20" width="8.125" style="74" customWidth="1"/>
    <col min="21" max="21" width="5.375" style="74" customWidth="1"/>
    <col min="22" max="22" width="7.375" style="74" customWidth="1"/>
    <col min="23" max="23" width="5.125" style="74" customWidth="1"/>
    <col min="24" max="24" width="6.625" style="74" customWidth="1"/>
    <col min="25" max="25" width="5.625" style="74" customWidth="1"/>
    <col min="26" max="26" width="5.5" style="74" customWidth="1"/>
    <col min="27" max="16384" width="9.625" style="74"/>
  </cols>
  <sheetData>
    <row r="1" spans="1:26" ht="15.95" customHeight="1">
      <c r="A1" s="200" t="s">
        <v>329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26" ht="15.95" customHeight="1">
      <c r="A2" s="168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ht="15.95" customHeight="1">
      <c r="A3" s="170" t="s">
        <v>330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>
        <v>44630</v>
      </c>
      <c r="S3" s="172"/>
      <c r="T3" s="172"/>
      <c r="U3" s="172"/>
      <c r="V3" s="172"/>
      <c r="W3" s="172"/>
      <c r="X3" s="172"/>
      <c r="Y3" s="172"/>
      <c r="Z3" s="172"/>
    </row>
    <row r="4" spans="1:26" ht="15.95" customHeight="1">
      <c r="A4" s="177" t="s">
        <v>3</v>
      </c>
      <c r="B4" s="181" t="s">
        <v>331</v>
      </c>
      <c r="C4" s="173" t="s">
        <v>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3" t="s">
        <v>6</v>
      </c>
      <c r="P4" s="174"/>
      <c r="Q4" s="174"/>
      <c r="R4" s="175" t="s">
        <v>7</v>
      </c>
      <c r="S4" s="176"/>
      <c r="T4" s="176"/>
      <c r="U4" s="176"/>
      <c r="V4" s="176"/>
      <c r="W4" s="176"/>
      <c r="X4" s="181" t="s">
        <v>8</v>
      </c>
      <c r="Y4" s="181" t="s">
        <v>9</v>
      </c>
      <c r="Z4" s="181" t="s">
        <v>10</v>
      </c>
    </row>
    <row r="5" spans="1:26" ht="15.95" customHeight="1">
      <c r="A5" s="177"/>
      <c r="B5" s="179"/>
      <c r="C5" s="183" t="s">
        <v>11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201" t="s">
        <v>332</v>
      </c>
      <c r="P5" s="185"/>
      <c r="Q5" s="185"/>
      <c r="R5" s="201" t="s">
        <v>333</v>
      </c>
      <c r="S5" s="185"/>
      <c r="T5" s="185"/>
      <c r="U5" s="185"/>
      <c r="V5" s="185"/>
      <c r="W5" s="185"/>
      <c r="X5" s="181"/>
      <c r="Y5" s="181"/>
      <c r="Z5" s="181"/>
    </row>
    <row r="6" spans="1:26" ht="15.95" customHeight="1">
      <c r="A6" s="177"/>
      <c r="B6" s="179"/>
      <c r="C6" s="73" t="s">
        <v>14</v>
      </c>
      <c r="D6" s="187" t="s">
        <v>15</v>
      </c>
      <c r="E6" s="187"/>
      <c r="F6" s="187"/>
      <c r="G6" s="187"/>
      <c r="H6" s="73" t="s">
        <v>16</v>
      </c>
      <c r="I6" s="187" t="s">
        <v>17</v>
      </c>
      <c r="J6" s="187"/>
      <c r="K6" s="187"/>
      <c r="L6" s="187" t="s">
        <v>18</v>
      </c>
      <c r="M6" s="187" t="s">
        <v>19</v>
      </c>
      <c r="N6" s="181" t="s">
        <v>20</v>
      </c>
      <c r="O6" s="179" t="s">
        <v>21</v>
      </c>
      <c r="P6" s="179" t="s">
        <v>22</v>
      </c>
      <c r="Q6" s="181" t="s">
        <v>20</v>
      </c>
      <c r="R6" s="71" t="s">
        <v>23</v>
      </c>
      <c r="S6" s="71" t="s">
        <v>24</v>
      </c>
      <c r="T6" s="71" t="s">
        <v>25</v>
      </c>
      <c r="U6" s="179" t="s">
        <v>26</v>
      </c>
      <c r="V6" s="179" t="s">
        <v>27</v>
      </c>
      <c r="W6" s="181" t="s">
        <v>20</v>
      </c>
      <c r="X6" s="181"/>
      <c r="Y6" s="181"/>
      <c r="Z6" s="181"/>
    </row>
    <row r="7" spans="1:26" ht="24.95" customHeight="1">
      <c r="A7" s="178"/>
      <c r="B7" s="180"/>
      <c r="C7" s="27" t="s">
        <v>28</v>
      </c>
      <c r="D7" s="27" t="s">
        <v>29</v>
      </c>
      <c r="E7" s="27" t="s">
        <v>30</v>
      </c>
      <c r="F7" s="27" t="s">
        <v>31</v>
      </c>
      <c r="G7" s="27" t="s">
        <v>32</v>
      </c>
      <c r="H7" s="27" t="s">
        <v>33</v>
      </c>
      <c r="I7" s="27" t="s">
        <v>34</v>
      </c>
      <c r="J7" s="27" t="s">
        <v>35</v>
      </c>
      <c r="K7" s="27" t="s">
        <v>36</v>
      </c>
      <c r="L7" s="188"/>
      <c r="M7" s="188"/>
      <c r="N7" s="182"/>
      <c r="O7" s="180"/>
      <c r="P7" s="180"/>
      <c r="Q7" s="180"/>
      <c r="R7" s="72" t="s">
        <v>37</v>
      </c>
      <c r="S7" s="72" t="s">
        <v>38</v>
      </c>
      <c r="T7" s="72" t="s">
        <v>39</v>
      </c>
      <c r="U7" s="180"/>
      <c r="V7" s="180"/>
      <c r="W7" s="180"/>
      <c r="X7" s="182"/>
      <c r="Y7" s="182"/>
      <c r="Z7" s="182"/>
    </row>
    <row r="8" spans="1:26" s="208" customFormat="1" ht="9" customHeight="1">
      <c r="A8" s="202" t="s">
        <v>334</v>
      </c>
      <c r="B8" s="202" t="s">
        <v>335</v>
      </c>
      <c r="C8" s="203">
        <v>43.97</v>
      </c>
      <c r="D8" s="204">
        <v>0</v>
      </c>
      <c r="E8" s="204">
        <v>0</v>
      </c>
      <c r="F8" s="204">
        <v>0</v>
      </c>
      <c r="G8" s="204">
        <v>0</v>
      </c>
      <c r="H8" s="204">
        <v>15</v>
      </c>
      <c r="I8" s="204">
        <v>0</v>
      </c>
      <c r="J8" s="204">
        <v>0</v>
      </c>
      <c r="K8" s="204">
        <v>0</v>
      </c>
      <c r="L8" s="203">
        <f>+C8+D8+E8+F8+G8+H8-I8-J8-K8</f>
        <v>58.97</v>
      </c>
      <c r="M8" s="204">
        <f>L8*0.2</f>
        <v>11.794</v>
      </c>
      <c r="N8" s="205">
        <f>RANK(M8,M$8:M$51,0)</f>
        <v>33</v>
      </c>
      <c r="O8" s="206">
        <v>80</v>
      </c>
      <c r="P8" s="204">
        <f>O8*0.7</f>
        <v>56</v>
      </c>
      <c r="Q8" s="207">
        <f>RANK(P8,P$8:P$51,0)</f>
        <v>24</v>
      </c>
      <c r="R8" s="204">
        <v>0</v>
      </c>
      <c r="S8" s="204">
        <v>0</v>
      </c>
      <c r="T8" s="204">
        <v>0</v>
      </c>
      <c r="U8" s="204">
        <f t="shared" ref="U8:U32" si="0">SUM(R8:T8)</f>
        <v>0</v>
      </c>
      <c r="V8" s="204">
        <f t="shared" ref="V8:V32" si="1">U8*0.1</f>
        <v>0</v>
      </c>
      <c r="W8" s="207">
        <f>RANK(V8,V$8:V$51,0)</f>
        <v>5</v>
      </c>
      <c r="X8" s="206">
        <f>(M8+P8+V8)</f>
        <v>67.793999999999997</v>
      </c>
      <c r="Y8" s="207">
        <f t="shared" ref="Y8:Y51" si="2">RANK(X8,X$8:X$51,0)</f>
        <v>25</v>
      </c>
      <c r="Z8" s="205">
        <v>25</v>
      </c>
    </row>
    <row r="9" spans="1:26" s="208" customFormat="1" ht="9" customHeight="1">
      <c r="A9" s="202" t="s">
        <v>336</v>
      </c>
      <c r="B9" s="202" t="s">
        <v>337</v>
      </c>
      <c r="C9" s="209">
        <v>41.71</v>
      </c>
      <c r="D9" s="204">
        <v>0</v>
      </c>
      <c r="E9" s="204">
        <v>0</v>
      </c>
      <c r="F9" s="204">
        <v>0</v>
      </c>
      <c r="G9" s="204">
        <v>0</v>
      </c>
      <c r="H9" s="204">
        <v>15</v>
      </c>
      <c r="I9" s="204">
        <v>0</v>
      </c>
      <c r="J9" s="204">
        <v>0</v>
      </c>
      <c r="K9" s="204">
        <v>0</v>
      </c>
      <c r="L9" s="203">
        <f t="shared" ref="L9:L51" si="3">+C9+D9+E9+F9+G9+H9-I9-J9-K9</f>
        <v>56.71</v>
      </c>
      <c r="M9" s="204">
        <f t="shared" ref="M9:M51" si="4">L9*0.2</f>
        <v>11.342000000000001</v>
      </c>
      <c r="N9" s="205">
        <f t="shared" ref="N9:N51" si="5">RANK(M9,M$8:M$51,0)</f>
        <v>39</v>
      </c>
      <c r="O9" s="206">
        <v>72.642857142857096</v>
      </c>
      <c r="P9" s="204">
        <f t="shared" ref="P9:P51" si="6">O9*0.7</f>
        <v>50.849999999999966</v>
      </c>
      <c r="Q9" s="207">
        <f t="shared" ref="Q9:Q51" si="7">RANK(P9,P$8:P$51,0)</f>
        <v>40</v>
      </c>
      <c r="R9" s="204">
        <v>0</v>
      </c>
      <c r="S9" s="204">
        <v>0</v>
      </c>
      <c r="T9" s="204">
        <v>0</v>
      </c>
      <c r="U9" s="204">
        <f t="shared" si="0"/>
        <v>0</v>
      </c>
      <c r="V9" s="204">
        <f t="shared" si="1"/>
        <v>0</v>
      </c>
      <c r="W9" s="207">
        <f t="shared" ref="W9:W51" si="8">RANK(V9,V$8:V$51,0)</f>
        <v>5</v>
      </c>
      <c r="X9" s="206">
        <f t="shared" ref="X9:X51" si="9">(M9+P9+V9)</f>
        <v>62.191999999999965</v>
      </c>
      <c r="Y9" s="207">
        <f t="shared" si="2"/>
        <v>41</v>
      </c>
      <c r="Z9" s="205">
        <v>41</v>
      </c>
    </row>
    <row r="10" spans="1:26" s="208" customFormat="1" ht="9" customHeight="1">
      <c r="A10" s="202" t="s">
        <v>338</v>
      </c>
      <c r="B10" s="202" t="s">
        <v>438</v>
      </c>
      <c r="C10" s="209">
        <v>47.71</v>
      </c>
      <c r="D10" s="204">
        <v>0</v>
      </c>
      <c r="E10" s="204">
        <v>6</v>
      </c>
      <c r="F10" s="204">
        <v>10</v>
      </c>
      <c r="G10" s="204">
        <v>0</v>
      </c>
      <c r="H10" s="204">
        <v>15</v>
      </c>
      <c r="I10" s="204">
        <v>0</v>
      </c>
      <c r="J10" s="204">
        <v>0</v>
      </c>
      <c r="K10" s="204">
        <v>0</v>
      </c>
      <c r="L10" s="203">
        <f t="shared" si="3"/>
        <v>78.710000000000008</v>
      </c>
      <c r="M10" s="204">
        <f t="shared" si="4"/>
        <v>15.742000000000003</v>
      </c>
      <c r="N10" s="205">
        <f t="shared" si="5"/>
        <v>1</v>
      </c>
      <c r="O10" s="206">
        <v>85.785714285714306</v>
      </c>
      <c r="P10" s="204">
        <f t="shared" si="6"/>
        <v>60.050000000000011</v>
      </c>
      <c r="Q10" s="207">
        <f t="shared" si="7"/>
        <v>4</v>
      </c>
      <c r="R10" s="204">
        <v>0</v>
      </c>
      <c r="S10" s="204">
        <v>0</v>
      </c>
      <c r="T10" s="204">
        <v>7</v>
      </c>
      <c r="U10" s="204">
        <f t="shared" si="0"/>
        <v>7</v>
      </c>
      <c r="V10" s="204">
        <f t="shared" si="1"/>
        <v>0.70000000000000007</v>
      </c>
      <c r="W10" s="207">
        <f t="shared" si="8"/>
        <v>1</v>
      </c>
      <c r="X10" s="206">
        <f t="shared" si="9"/>
        <v>76.492000000000019</v>
      </c>
      <c r="Y10" s="207">
        <f t="shared" si="2"/>
        <v>1</v>
      </c>
      <c r="Z10" s="205">
        <v>1</v>
      </c>
    </row>
    <row r="11" spans="1:26" s="208" customFormat="1" ht="9" customHeight="1">
      <c r="A11" s="202" t="s">
        <v>339</v>
      </c>
      <c r="B11" s="202" t="s">
        <v>340</v>
      </c>
      <c r="C11" s="209">
        <v>46.29</v>
      </c>
      <c r="D11" s="204">
        <v>0</v>
      </c>
      <c r="E11" s="204">
        <v>0</v>
      </c>
      <c r="F11" s="204">
        <v>0</v>
      </c>
      <c r="G11" s="204">
        <v>0</v>
      </c>
      <c r="H11" s="204">
        <v>15</v>
      </c>
      <c r="I11" s="204">
        <v>0</v>
      </c>
      <c r="J11" s="204">
        <v>0</v>
      </c>
      <c r="K11" s="204">
        <v>0</v>
      </c>
      <c r="L11" s="203">
        <f t="shared" si="3"/>
        <v>61.29</v>
      </c>
      <c r="M11" s="204">
        <f t="shared" si="4"/>
        <v>12.258000000000001</v>
      </c>
      <c r="N11" s="205">
        <f t="shared" si="5"/>
        <v>14</v>
      </c>
      <c r="O11" s="206">
        <v>84.428571428571402</v>
      </c>
      <c r="P11" s="204">
        <f t="shared" si="6"/>
        <v>59.09999999999998</v>
      </c>
      <c r="Q11" s="207">
        <f t="shared" si="7"/>
        <v>11</v>
      </c>
      <c r="R11" s="204">
        <v>0</v>
      </c>
      <c r="S11" s="204">
        <v>0</v>
      </c>
      <c r="T11" s="204">
        <v>0</v>
      </c>
      <c r="U11" s="204">
        <f t="shared" si="0"/>
        <v>0</v>
      </c>
      <c r="V11" s="204">
        <f t="shared" si="1"/>
        <v>0</v>
      </c>
      <c r="W11" s="207">
        <f t="shared" si="8"/>
        <v>5</v>
      </c>
      <c r="X11" s="206">
        <f t="shared" si="9"/>
        <v>71.357999999999976</v>
      </c>
      <c r="Y11" s="207">
        <f t="shared" si="2"/>
        <v>11</v>
      </c>
      <c r="Z11" s="205">
        <v>11</v>
      </c>
    </row>
    <row r="12" spans="1:26" s="208" customFormat="1" ht="9" customHeight="1">
      <c r="A12" s="202" t="s">
        <v>341</v>
      </c>
      <c r="B12" s="202" t="s">
        <v>440</v>
      </c>
      <c r="C12" s="209">
        <v>47</v>
      </c>
      <c r="D12" s="204">
        <v>0</v>
      </c>
      <c r="E12" s="204">
        <v>6</v>
      </c>
      <c r="F12" s="204">
        <v>5</v>
      </c>
      <c r="G12" s="204">
        <v>0</v>
      </c>
      <c r="H12" s="204">
        <v>15</v>
      </c>
      <c r="I12" s="204">
        <v>0</v>
      </c>
      <c r="J12" s="204">
        <v>0</v>
      </c>
      <c r="K12" s="204">
        <v>0</v>
      </c>
      <c r="L12" s="203">
        <f t="shared" si="3"/>
        <v>73</v>
      </c>
      <c r="M12" s="204">
        <f t="shared" si="4"/>
        <v>14.600000000000001</v>
      </c>
      <c r="N12" s="205">
        <f t="shared" si="5"/>
        <v>5</v>
      </c>
      <c r="O12" s="206">
        <v>87.785714285714306</v>
      </c>
      <c r="P12" s="204">
        <f t="shared" si="6"/>
        <v>61.45000000000001</v>
      </c>
      <c r="Q12" s="207">
        <f t="shared" si="7"/>
        <v>1</v>
      </c>
      <c r="R12" s="204">
        <v>0</v>
      </c>
      <c r="S12" s="204">
        <v>0</v>
      </c>
      <c r="T12" s="204">
        <v>0</v>
      </c>
      <c r="U12" s="204">
        <f t="shared" si="0"/>
        <v>0</v>
      </c>
      <c r="V12" s="204">
        <f t="shared" si="1"/>
        <v>0</v>
      </c>
      <c r="W12" s="207">
        <f t="shared" si="8"/>
        <v>5</v>
      </c>
      <c r="X12" s="206">
        <f t="shared" si="9"/>
        <v>76.050000000000011</v>
      </c>
      <c r="Y12" s="207">
        <f t="shared" si="2"/>
        <v>3</v>
      </c>
      <c r="Z12" s="205">
        <v>3</v>
      </c>
    </row>
    <row r="13" spans="1:26" s="208" customFormat="1" ht="9" customHeight="1">
      <c r="A13" s="202" t="s">
        <v>342</v>
      </c>
      <c r="B13" s="202" t="s">
        <v>238</v>
      </c>
      <c r="C13" s="209">
        <v>46</v>
      </c>
      <c r="D13" s="204">
        <v>0</v>
      </c>
      <c r="E13" s="204">
        <v>0</v>
      </c>
      <c r="F13" s="204">
        <v>0</v>
      </c>
      <c r="G13" s="204">
        <v>0</v>
      </c>
      <c r="H13" s="204">
        <v>15</v>
      </c>
      <c r="I13" s="204">
        <v>0</v>
      </c>
      <c r="J13" s="204">
        <v>0</v>
      </c>
      <c r="K13" s="204">
        <v>0</v>
      </c>
      <c r="L13" s="203">
        <f t="shared" si="3"/>
        <v>61</v>
      </c>
      <c r="M13" s="204">
        <f t="shared" si="4"/>
        <v>12.200000000000001</v>
      </c>
      <c r="N13" s="205">
        <f t="shared" si="5"/>
        <v>16</v>
      </c>
      <c r="O13" s="206">
        <v>83.714285714285694</v>
      </c>
      <c r="P13" s="204">
        <f t="shared" si="6"/>
        <v>58.59999999999998</v>
      </c>
      <c r="Q13" s="207">
        <f t="shared" si="7"/>
        <v>13</v>
      </c>
      <c r="R13" s="204">
        <v>0</v>
      </c>
      <c r="S13" s="204">
        <v>0</v>
      </c>
      <c r="T13" s="204">
        <v>0</v>
      </c>
      <c r="U13" s="204">
        <f t="shared" si="0"/>
        <v>0</v>
      </c>
      <c r="V13" s="204">
        <f t="shared" si="1"/>
        <v>0</v>
      </c>
      <c r="W13" s="207">
        <f t="shared" si="8"/>
        <v>5</v>
      </c>
      <c r="X13" s="206">
        <f t="shared" si="9"/>
        <v>70.799999999999983</v>
      </c>
      <c r="Y13" s="207">
        <f t="shared" si="2"/>
        <v>16</v>
      </c>
      <c r="Z13" s="205">
        <v>16</v>
      </c>
    </row>
    <row r="14" spans="1:26" s="208" customFormat="1" ht="9" customHeight="1">
      <c r="A14" s="202" t="s">
        <v>343</v>
      </c>
      <c r="B14" s="202" t="s">
        <v>344</v>
      </c>
      <c r="C14" s="209">
        <v>45.57</v>
      </c>
      <c r="D14" s="204">
        <v>0</v>
      </c>
      <c r="E14" s="204">
        <v>0</v>
      </c>
      <c r="F14" s="204">
        <v>0</v>
      </c>
      <c r="G14" s="204">
        <v>0</v>
      </c>
      <c r="H14" s="204">
        <v>15</v>
      </c>
      <c r="I14" s="204">
        <v>0</v>
      </c>
      <c r="J14" s="204">
        <v>0</v>
      </c>
      <c r="K14" s="204">
        <v>0</v>
      </c>
      <c r="L14" s="203">
        <f t="shared" si="3"/>
        <v>60.57</v>
      </c>
      <c r="M14" s="204">
        <f t="shared" si="4"/>
        <v>12.114000000000001</v>
      </c>
      <c r="N14" s="205">
        <f t="shared" si="5"/>
        <v>18</v>
      </c>
      <c r="O14" s="206">
        <v>83.5</v>
      </c>
      <c r="P14" s="204">
        <f t="shared" si="6"/>
        <v>58.449999999999996</v>
      </c>
      <c r="Q14" s="207">
        <f t="shared" si="7"/>
        <v>14</v>
      </c>
      <c r="R14" s="204">
        <v>0</v>
      </c>
      <c r="S14" s="204">
        <v>0</v>
      </c>
      <c r="T14" s="204">
        <v>0</v>
      </c>
      <c r="U14" s="204">
        <f t="shared" si="0"/>
        <v>0</v>
      </c>
      <c r="V14" s="204">
        <f t="shared" si="1"/>
        <v>0</v>
      </c>
      <c r="W14" s="207">
        <f t="shared" si="8"/>
        <v>5</v>
      </c>
      <c r="X14" s="206">
        <f t="shared" si="9"/>
        <v>70.563999999999993</v>
      </c>
      <c r="Y14" s="207">
        <f t="shared" si="2"/>
        <v>19</v>
      </c>
      <c r="Z14" s="205">
        <v>19</v>
      </c>
    </row>
    <row r="15" spans="1:26" s="208" customFormat="1" ht="9" customHeight="1">
      <c r="A15" s="202" t="s">
        <v>345</v>
      </c>
      <c r="B15" s="202" t="s">
        <v>346</v>
      </c>
      <c r="C15" s="209">
        <v>46.29</v>
      </c>
      <c r="D15" s="204">
        <v>0</v>
      </c>
      <c r="E15" s="204">
        <v>0</v>
      </c>
      <c r="F15" s="204">
        <v>0</v>
      </c>
      <c r="G15" s="204">
        <v>0</v>
      </c>
      <c r="H15" s="204">
        <v>15</v>
      </c>
      <c r="I15" s="204">
        <v>0</v>
      </c>
      <c r="J15" s="204">
        <v>0</v>
      </c>
      <c r="K15" s="204">
        <v>0</v>
      </c>
      <c r="L15" s="203">
        <f t="shared" si="3"/>
        <v>61.29</v>
      </c>
      <c r="M15" s="204">
        <f t="shared" si="4"/>
        <v>12.258000000000001</v>
      </c>
      <c r="N15" s="205">
        <f t="shared" si="5"/>
        <v>14</v>
      </c>
      <c r="O15" s="206">
        <v>83.857142857142904</v>
      </c>
      <c r="P15" s="204">
        <f t="shared" si="6"/>
        <v>58.700000000000031</v>
      </c>
      <c r="Q15" s="207">
        <f t="shared" si="7"/>
        <v>12</v>
      </c>
      <c r="R15" s="204">
        <v>0</v>
      </c>
      <c r="S15" s="204">
        <v>0</v>
      </c>
      <c r="T15" s="204">
        <v>0</v>
      </c>
      <c r="U15" s="204">
        <f t="shared" si="0"/>
        <v>0</v>
      </c>
      <c r="V15" s="204">
        <f t="shared" si="1"/>
        <v>0</v>
      </c>
      <c r="W15" s="207">
        <f t="shared" si="8"/>
        <v>5</v>
      </c>
      <c r="X15" s="206">
        <f t="shared" si="9"/>
        <v>70.958000000000027</v>
      </c>
      <c r="Y15" s="207">
        <f t="shared" si="2"/>
        <v>13</v>
      </c>
      <c r="Z15" s="205">
        <v>13</v>
      </c>
    </row>
    <row r="16" spans="1:26" s="208" customFormat="1" ht="9" customHeight="1">
      <c r="A16" s="202" t="s">
        <v>347</v>
      </c>
      <c r="B16" s="202" t="s">
        <v>348</v>
      </c>
      <c r="C16" s="209">
        <v>45.43</v>
      </c>
      <c r="D16" s="204">
        <v>0</v>
      </c>
      <c r="E16" s="204">
        <v>6</v>
      </c>
      <c r="F16" s="204">
        <v>0</v>
      </c>
      <c r="G16" s="204">
        <v>0</v>
      </c>
      <c r="H16" s="204">
        <v>15</v>
      </c>
      <c r="I16" s="204">
        <v>0</v>
      </c>
      <c r="J16" s="204">
        <v>0</v>
      </c>
      <c r="K16" s="204">
        <v>0</v>
      </c>
      <c r="L16" s="203">
        <f t="shared" si="3"/>
        <v>66.430000000000007</v>
      </c>
      <c r="M16" s="204">
        <f t="shared" si="4"/>
        <v>13.286000000000001</v>
      </c>
      <c r="N16" s="205">
        <f t="shared" si="5"/>
        <v>6</v>
      </c>
      <c r="O16" s="206">
        <v>82.5</v>
      </c>
      <c r="P16" s="204">
        <f t="shared" si="6"/>
        <v>57.749999999999993</v>
      </c>
      <c r="Q16" s="207">
        <f t="shared" si="7"/>
        <v>18</v>
      </c>
      <c r="R16" s="204">
        <v>0</v>
      </c>
      <c r="S16" s="204">
        <v>0</v>
      </c>
      <c r="T16" s="204">
        <v>1</v>
      </c>
      <c r="U16" s="204">
        <f t="shared" si="0"/>
        <v>1</v>
      </c>
      <c r="V16" s="204">
        <f t="shared" si="1"/>
        <v>0.1</v>
      </c>
      <c r="W16" s="207">
        <f t="shared" si="8"/>
        <v>4</v>
      </c>
      <c r="X16" s="206">
        <f t="shared" si="9"/>
        <v>71.135999999999996</v>
      </c>
      <c r="Y16" s="207">
        <f t="shared" si="2"/>
        <v>12</v>
      </c>
      <c r="Z16" s="205">
        <v>12</v>
      </c>
    </row>
    <row r="17" spans="1:26" s="208" customFormat="1" ht="9" customHeight="1">
      <c r="A17" s="202" t="s">
        <v>349</v>
      </c>
      <c r="B17" s="202" t="s">
        <v>350</v>
      </c>
      <c r="C17" s="209">
        <v>42.43</v>
      </c>
      <c r="D17" s="204">
        <v>0</v>
      </c>
      <c r="E17" s="204">
        <v>0</v>
      </c>
      <c r="F17" s="204">
        <v>0</v>
      </c>
      <c r="G17" s="204">
        <v>0</v>
      </c>
      <c r="H17" s="204">
        <v>15</v>
      </c>
      <c r="I17" s="204">
        <v>0</v>
      </c>
      <c r="J17" s="204">
        <v>0</v>
      </c>
      <c r="K17" s="204">
        <v>0</v>
      </c>
      <c r="L17" s="203">
        <f t="shared" si="3"/>
        <v>57.43</v>
      </c>
      <c r="M17" s="204">
        <f t="shared" si="4"/>
        <v>11.486000000000001</v>
      </c>
      <c r="N17" s="205">
        <f t="shared" si="5"/>
        <v>37</v>
      </c>
      <c r="O17" s="206">
        <v>84.714285714285694</v>
      </c>
      <c r="P17" s="204">
        <f t="shared" si="6"/>
        <v>59.299999999999983</v>
      </c>
      <c r="Q17" s="207">
        <f t="shared" si="7"/>
        <v>10</v>
      </c>
      <c r="R17" s="204">
        <v>0</v>
      </c>
      <c r="S17" s="204">
        <v>0</v>
      </c>
      <c r="T17" s="204">
        <v>0</v>
      </c>
      <c r="U17" s="204">
        <f t="shared" si="0"/>
        <v>0</v>
      </c>
      <c r="V17" s="204">
        <f t="shared" si="1"/>
        <v>0</v>
      </c>
      <c r="W17" s="207">
        <f t="shared" si="8"/>
        <v>5</v>
      </c>
      <c r="X17" s="206">
        <f t="shared" si="9"/>
        <v>70.785999999999987</v>
      </c>
      <c r="Y17" s="207">
        <f t="shared" si="2"/>
        <v>17</v>
      </c>
      <c r="Z17" s="205">
        <v>17</v>
      </c>
    </row>
    <row r="18" spans="1:26" s="208" customFormat="1" ht="9" customHeight="1">
      <c r="A18" s="202" t="s">
        <v>351</v>
      </c>
      <c r="B18" s="202" t="s">
        <v>445</v>
      </c>
      <c r="C18" s="209">
        <v>44</v>
      </c>
      <c r="D18" s="204">
        <v>0</v>
      </c>
      <c r="E18" s="204">
        <v>0</v>
      </c>
      <c r="F18" s="204">
        <v>0</v>
      </c>
      <c r="G18" s="204">
        <v>0</v>
      </c>
      <c r="H18" s="204">
        <v>15</v>
      </c>
      <c r="I18" s="204">
        <v>0</v>
      </c>
      <c r="J18" s="204">
        <v>0</v>
      </c>
      <c r="K18" s="204">
        <v>0</v>
      </c>
      <c r="L18" s="203">
        <f t="shared" si="3"/>
        <v>59</v>
      </c>
      <c r="M18" s="204">
        <f t="shared" si="4"/>
        <v>11.8</v>
      </c>
      <c r="N18" s="205">
        <f t="shared" si="5"/>
        <v>29</v>
      </c>
      <c r="O18" s="206">
        <v>85.571428571428598</v>
      </c>
      <c r="P18" s="204">
        <f t="shared" si="6"/>
        <v>59.900000000000013</v>
      </c>
      <c r="Q18" s="207">
        <f t="shared" si="7"/>
        <v>5</v>
      </c>
      <c r="R18" s="204">
        <v>0</v>
      </c>
      <c r="S18" s="204">
        <v>0</v>
      </c>
      <c r="T18" s="204">
        <v>0</v>
      </c>
      <c r="U18" s="204">
        <f t="shared" si="0"/>
        <v>0</v>
      </c>
      <c r="V18" s="204">
        <f t="shared" si="1"/>
        <v>0</v>
      </c>
      <c r="W18" s="207">
        <f t="shared" si="8"/>
        <v>5</v>
      </c>
      <c r="X18" s="206">
        <f t="shared" si="9"/>
        <v>71.700000000000017</v>
      </c>
      <c r="Y18" s="207">
        <f t="shared" si="2"/>
        <v>8</v>
      </c>
      <c r="Z18" s="205">
        <v>8</v>
      </c>
    </row>
    <row r="19" spans="1:26" s="216" customFormat="1" ht="9" customHeight="1">
      <c r="A19" s="210" t="s">
        <v>352</v>
      </c>
      <c r="B19" s="210" t="s">
        <v>353</v>
      </c>
      <c r="C19" s="211">
        <v>40</v>
      </c>
      <c r="D19" s="212">
        <v>0</v>
      </c>
      <c r="E19" s="212">
        <v>0</v>
      </c>
      <c r="F19" s="212">
        <v>0</v>
      </c>
      <c r="G19" s="212">
        <v>0</v>
      </c>
      <c r="H19" s="212">
        <v>15</v>
      </c>
      <c r="I19" s="212">
        <v>0</v>
      </c>
      <c r="J19" s="212">
        <v>0</v>
      </c>
      <c r="K19" s="212">
        <v>0</v>
      </c>
      <c r="L19" s="212">
        <f t="shared" si="3"/>
        <v>55</v>
      </c>
      <c r="M19" s="212">
        <f t="shared" si="4"/>
        <v>11</v>
      </c>
      <c r="N19" s="213">
        <f t="shared" si="5"/>
        <v>42</v>
      </c>
      <c r="O19" s="214">
        <v>63.285714285714299</v>
      </c>
      <c r="P19" s="212">
        <f t="shared" si="6"/>
        <v>44.300000000000004</v>
      </c>
      <c r="Q19" s="215">
        <f t="shared" si="7"/>
        <v>44</v>
      </c>
      <c r="R19" s="212">
        <v>0</v>
      </c>
      <c r="S19" s="212">
        <v>0</v>
      </c>
      <c r="T19" s="212">
        <v>0</v>
      </c>
      <c r="U19" s="212">
        <f t="shared" si="0"/>
        <v>0</v>
      </c>
      <c r="V19" s="212">
        <f t="shared" si="1"/>
        <v>0</v>
      </c>
      <c r="W19" s="215">
        <f t="shared" si="8"/>
        <v>5</v>
      </c>
      <c r="X19" s="214">
        <f t="shared" si="9"/>
        <v>55.300000000000004</v>
      </c>
      <c r="Y19" s="215">
        <f t="shared" si="2"/>
        <v>44</v>
      </c>
      <c r="Z19" s="213">
        <v>44</v>
      </c>
    </row>
    <row r="20" spans="1:26" s="208" customFormat="1" ht="9" customHeight="1">
      <c r="A20" s="217">
        <v>2034114</v>
      </c>
      <c r="B20" s="217" t="s">
        <v>447</v>
      </c>
      <c r="C20" s="209">
        <v>44</v>
      </c>
      <c r="D20" s="204">
        <v>0</v>
      </c>
      <c r="E20" s="204">
        <v>0</v>
      </c>
      <c r="F20" s="204">
        <v>0</v>
      </c>
      <c r="G20" s="204">
        <v>0</v>
      </c>
      <c r="H20" s="204">
        <v>15</v>
      </c>
      <c r="I20" s="204">
        <v>0</v>
      </c>
      <c r="J20" s="204">
        <v>0</v>
      </c>
      <c r="K20" s="204">
        <v>0</v>
      </c>
      <c r="L20" s="203">
        <f t="shared" si="3"/>
        <v>59</v>
      </c>
      <c r="M20" s="204">
        <f t="shared" si="4"/>
        <v>11.8</v>
      </c>
      <c r="N20" s="205">
        <f t="shared" si="5"/>
        <v>29</v>
      </c>
      <c r="O20" s="206">
        <v>85.142857142857096</v>
      </c>
      <c r="P20" s="204">
        <f t="shared" si="6"/>
        <v>59.599999999999966</v>
      </c>
      <c r="Q20" s="207">
        <f t="shared" si="7"/>
        <v>7</v>
      </c>
      <c r="R20" s="204">
        <v>0</v>
      </c>
      <c r="S20" s="204">
        <v>0</v>
      </c>
      <c r="T20" s="204">
        <v>0</v>
      </c>
      <c r="U20" s="204">
        <f t="shared" si="0"/>
        <v>0</v>
      </c>
      <c r="V20" s="204">
        <f t="shared" si="1"/>
        <v>0</v>
      </c>
      <c r="W20" s="207">
        <f t="shared" si="8"/>
        <v>5</v>
      </c>
      <c r="X20" s="206">
        <f t="shared" si="9"/>
        <v>71.399999999999963</v>
      </c>
      <c r="Y20" s="207">
        <f t="shared" si="2"/>
        <v>10</v>
      </c>
      <c r="Z20" s="205">
        <v>10</v>
      </c>
    </row>
    <row r="21" spans="1:26" s="208" customFormat="1" ht="9" customHeight="1">
      <c r="A21" s="202" t="s">
        <v>354</v>
      </c>
      <c r="B21" s="217" t="s">
        <v>355</v>
      </c>
      <c r="C21" s="209">
        <v>47.14</v>
      </c>
      <c r="D21" s="204">
        <v>0</v>
      </c>
      <c r="E21" s="204">
        <v>12</v>
      </c>
      <c r="F21" s="204">
        <v>0</v>
      </c>
      <c r="G21" s="204">
        <v>0</v>
      </c>
      <c r="H21" s="204">
        <v>19</v>
      </c>
      <c r="I21" s="204">
        <v>0</v>
      </c>
      <c r="J21" s="204">
        <v>0</v>
      </c>
      <c r="K21" s="204">
        <v>0</v>
      </c>
      <c r="L21" s="203">
        <f t="shared" si="3"/>
        <v>78.14</v>
      </c>
      <c r="M21" s="204">
        <f t="shared" si="4"/>
        <v>15.628</v>
      </c>
      <c r="N21" s="205">
        <f t="shared" si="5"/>
        <v>2</v>
      </c>
      <c r="O21" s="206">
        <v>78.928571428571402</v>
      </c>
      <c r="P21" s="204">
        <f t="shared" si="6"/>
        <v>55.249999999999979</v>
      </c>
      <c r="Q21" s="207">
        <f t="shared" si="7"/>
        <v>27</v>
      </c>
      <c r="R21" s="204">
        <v>0</v>
      </c>
      <c r="S21" s="204">
        <v>0</v>
      </c>
      <c r="T21" s="204">
        <v>0</v>
      </c>
      <c r="U21" s="204">
        <f t="shared" si="0"/>
        <v>0</v>
      </c>
      <c r="V21" s="204">
        <f t="shared" si="1"/>
        <v>0</v>
      </c>
      <c r="W21" s="207">
        <f t="shared" si="8"/>
        <v>5</v>
      </c>
      <c r="X21" s="206">
        <f t="shared" si="9"/>
        <v>70.877999999999986</v>
      </c>
      <c r="Y21" s="207">
        <f t="shared" si="2"/>
        <v>14</v>
      </c>
      <c r="Z21" s="205">
        <v>14</v>
      </c>
    </row>
    <row r="22" spans="1:26" s="208" customFormat="1" ht="9" customHeight="1">
      <c r="A22" s="202" t="s">
        <v>356</v>
      </c>
      <c r="B22" s="202" t="s">
        <v>357</v>
      </c>
      <c r="C22" s="209">
        <v>44.43</v>
      </c>
      <c r="D22" s="204">
        <v>0</v>
      </c>
      <c r="E22" s="204">
        <v>0</v>
      </c>
      <c r="F22" s="204">
        <v>0</v>
      </c>
      <c r="G22" s="204">
        <v>0</v>
      </c>
      <c r="H22" s="204">
        <v>15</v>
      </c>
      <c r="I22" s="204">
        <v>0</v>
      </c>
      <c r="J22" s="204">
        <v>0</v>
      </c>
      <c r="K22" s="204">
        <v>0</v>
      </c>
      <c r="L22" s="203">
        <f t="shared" si="3"/>
        <v>59.43</v>
      </c>
      <c r="M22" s="204">
        <f t="shared" si="4"/>
        <v>11.886000000000001</v>
      </c>
      <c r="N22" s="205">
        <f t="shared" si="5"/>
        <v>26</v>
      </c>
      <c r="O22" s="206">
        <v>76.5</v>
      </c>
      <c r="P22" s="204">
        <f t="shared" si="6"/>
        <v>53.55</v>
      </c>
      <c r="Q22" s="207">
        <f t="shared" si="7"/>
        <v>33</v>
      </c>
      <c r="R22" s="204">
        <v>0</v>
      </c>
      <c r="S22" s="204">
        <v>0</v>
      </c>
      <c r="T22" s="204">
        <v>0</v>
      </c>
      <c r="U22" s="204">
        <f t="shared" si="0"/>
        <v>0</v>
      </c>
      <c r="V22" s="204">
        <f t="shared" si="1"/>
        <v>0</v>
      </c>
      <c r="W22" s="207">
        <f t="shared" si="8"/>
        <v>5</v>
      </c>
      <c r="X22" s="206">
        <f t="shared" si="9"/>
        <v>65.435999999999993</v>
      </c>
      <c r="Y22" s="207">
        <f t="shared" si="2"/>
        <v>34</v>
      </c>
      <c r="Z22" s="205">
        <v>34</v>
      </c>
    </row>
    <row r="23" spans="1:26" s="208" customFormat="1" ht="9" customHeight="1">
      <c r="A23" s="202" t="s">
        <v>358</v>
      </c>
      <c r="B23" s="202" t="s">
        <v>359</v>
      </c>
      <c r="C23" s="209">
        <v>44</v>
      </c>
      <c r="D23" s="204">
        <v>0</v>
      </c>
      <c r="E23" s="204">
        <v>0</v>
      </c>
      <c r="F23" s="204">
        <v>0</v>
      </c>
      <c r="G23" s="204">
        <v>0</v>
      </c>
      <c r="H23" s="204">
        <v>15</v>
      </c>
      <c r="I23" s="204">
        <v>0</v>
      </c>
      <c r="J23" s="204">
        <v>0</v>
      </c>
      <c r="K23" s="204">
        <v>0</v>
      </c>
      <c r="L23" s="203">
        <f t="shared" si="3"/>
        <v>59</v>
      </c>
      <c r="M23" s="204">
        <f t="shared" si="4"/>
        <v>11.8</v>
      </c>
      <c r="N23" s="205">
        <f t="shared" si="5"/>
        <v>29</v>
      </c>
      <c r="O23" s="206">
        <v>83.357142857142904</v>
      </c>
      <c r="P23" s="204">
        <f t="shared" si="6"/>
        <v>58.35000000000003</v>
      </c>
      <c r="Q23" s="207">
        <f t="shared" si="7"/>
        <v>15</v>
      </c>
      <c r="R23" s="204">
        <v>0</v>
      </c>
      <c r="S23" s="204">
        <v>0</v>
      </c>
      <c r="T23" s="204">
        <v>0</v>
      </c>
      <c r="U23" s="204">
        <f t="shared" si="0"/>
        <v>0</v>
      </c>
      <c r="V23" s="204">
        <f t="shared" si="1"/>
        <v>0</v>
      </c>
      <c r="W23" s="207">
        <f t="shared" si="8"/>
        <v>5</v>
      </c>
      <c r="X23" s="206">
        <f t="shared" si="9"/>
        <v>70.150000000000034</v>
      </c>
      <c r="Y23" s="207">
        <f t="shared" si="2"/>
        <v>20</v>
      </c>
      <c r="Z23" s="205">
        <v>20</v>
      </c>
    </row>
    <row r="24" spans="1:26" s="208" customFormat="1" ht="9" customHeight="1">
      <c r="A24" s="202" t="s">
        <v>360</v>
      </c>
      <c r="B24" s="202" t="s">
        <v>361</v>
      </c>
      <c r="C24" s="209">
        <v>45</v>
      </c>
      <c r="D24" s="204">
        <v>0</v>
      </c>
      <c r="E24" s="204">
        <v>0</v>
      </c>
      <c r="F24" s="204">
        <v>0</v>
      </c>
      <c r="G24" s="204">
        <v>0</v>
      </c>
      <c r="H24" s="204">
        <v>15</v>
      </c>
      <c r="I24" s="204">
        <v>0</v>
      </c>
      <c r="J24" s="204">
        <v>0</v>
      </c>
      <c r="K24" s="204">
        <v>0</v>
      </c>
      <c r="L24" s="203">
        <f t="shared" si="3"/>
        <v>60</v>
      </c>
      <c r="M24" s="204">
        <f t="shared" si="4"/>
        <v>12</v>
      </c>
      <c r="N24" s="205">
        <f t="shared" si="5"/>
        <v>22</v>
      </c>
      <c r="O24" s="206">
        <v>77.714285714285694</v>
      </c>
      <c r="P24" s="204">
        <f t="shared" si="6"/>
        <v>54.399999999999984</v>
      </c>
      <c r="Q24" s="207">
        <f t="shared" si="7"/>
        <v>31</v>
      </c>
      <c r="R24" s="204">
        <v>0</v>
      </c>
      <c r="S24" s="204">
        <v>0</v>
      </c>
      <c r="T24" s="204">
        <v>0</v>
      </c>
      <c r="U24" s="204">
        <f t="shared" si="0"/>
        <v>0</v>
      </c>
      <c r="V24" s="204">
        <f t="shared" si="1"/>
        <v>0</v>
      </c>
      <c r="W24" s="207">
        <f t="shared" si="8"/>
        <v>5</v>
      </c>
      <c r="X24" s="206">
        <f t="shared" si="9"/>
        <v>66.399999999999977</v>
      </c>
      <c r="Y24" s="207">
        <f t="shared" si="2"/>
        <v>30</v>
      </c>
      <c r="Z24" s="205">
        <v>30</v>
      </c>
    </row>
    <row r="25" spans="1:26" s="208" customFormat="1" ht="9" customHeight="1">
      <c r="A25" s="202" t="s">
        <v>362</v>
      </c>
      <c r="B25" s="202" t="s">
        <v>439</v>
      </c>
      <c r="C25" s="209">
        <v>47.71</v>
      </c>
      <c r="D25" s="204">
        <v>0</v>
      </c>
      <c r="E25" s="204">
        <v>6</v>
      </c>
      <c r="F25" s="204">
        <v>5</v>
      </c>
      <c r="G25" s="204">
        <v>0</v>
      </c>
      <c r="H25" s="204">
        <v>19</v>
      </c>
      <c r="I25" s="204">
        <v>0</v>
      </c>
      <c r="J25" s="204">
        <v>0</v>
      </c>
      <c r="K25" s="204">
        <v>0</v>
      </c>
      <c r="L25" s="203">
        <f t="shared" si="3"/>
        <v>77.710000000000008</v>
      </c>
      <c r="M25" s="204">
        <f t="shared" si="4"/>
        <v>15.542000000000002</v>
      </c>
      <c r="N25" s="205">
        <f t="shared" si="5"/>
        <v>3</v>
      </c>
      <c r="O25" s="206">
        <v>86.785714285714306</v>
      </c>
      <c r="P25" s="204">
        <f t="shared" si="6"/>
        <v>60.750000000000007</v>
      </c>
      <c r="Q25" s="207">
        <f t="shared" si="7"/>
        <v>2</v>
      </c>
      <c r="R25" s="204">
        <v>0</v>
      </c>
      <c r="S25" s="204">
        <v>0</v>
      </c>
      <c r="T25" s="204">
        <v>0</v>
      </c>
      <c r="U25" s="204">
        <f t="shared" si="0"/>
        <v>0</v>
      </c>
      <c r="V25" s="204">
        <f t="shared" si="1"/>
        <v>0</v>
      </c>
      <c r="W25" s="207">
        <f t="shared" si="8"/>
        <v>5</v>
      </c>
      <c r="X25" s="206">
        <f t="shared" si="9"/>
        <v>76.292000000000002</v>
      </c>
      <c r="Y25" s="207">
        <f t="shared" si="2"/>
        <v>2</v>
      </c>
      <c r="Z25" s="205">
        <v>2</v>
      </c>
    </row>
    <row r="26" spans="1:26" s="208" customFormat="1" ht="9" customHeight="1">
      <c r="A26" s="202" t="s">
        <v>363</v>
      </c>
      <c r="B26" s="202" t="s">
        <v>444</v>
      </c>
      <c r="C26" s="209">
        <v>46</v>
      </c>
      <c r="D26" s="204">
        <v>0</v>
      </c>
      <c r="E26" s="204">
        <v>0</v>
      </c>
      <c r="F26" s="204">
        <v>0</v>
      </c>
      <c r="G26" s="204">
        <v>0</v>
      </c>
      <c r="H26" s="204">
        <v>16</v>
      </c>
      <c r="I26" s="204">
        <v>0</v>
      </c>
      <c r="J26" s="204">
        <v>0</v>
      </c>
      <c r="K26" s="204">
        <v>0</v>
      </c>
      <c r="L26" s="203">
        <f t="shared" si="3"/>
        <v>62</v>
      </c>
      <c r="M26" s="204">
        <f t="shared" si="4"/>
        <v>12.4</v>
      </c>
      <c r="N26" s="205">
        <f t="shared" si="5"/>
        <v>13</v>
      </c>
      <c r="O26" s="206">
        <v>84.857142857142904</v>
      </c>
      <c r="P26" s="204">
        <f t="shared" si="6"/>
        <v>59.400000000000027</v>
      </c>
      <c r="Q26" s="207">
        <f t="shared" si="7"/>
        <v>8</v>
      </c>
      <c r="R26" s="204">
        <v>0</v>
      </c>
      <c r="S26" s="204">
        <v>0</v>
      </c>
      <c r="T26" s="204">
        <v>0</v>
      </c>
      <c r="U26" s="204">
        <f t="shared" si="0"/>
        <v>0</v>
      </c>
      <c r="V26" s="204">
        <f t="shared" si="1"/>
        <v>0</v>
      </c>
      <c r="W26" s="207">
        <f t="shared" si="8"/>
        <v>5</v>
      </c>
      <c r="X26" s="206">
        <f t="shared" si="9"/>
        <v>71.800000000000026</v>
      </c>
      <c r="Y26" s="207">
        <f t="shared" si="2"/>
        <v>7</v>
      </c>
      <c r="Z26" s="205">
        <v>7</v>
      </c>
    </row>
    <row r="27" spans="1:26" s="208" customFormat="1" ht="9" customHeight="1">
      <c r="A27" s="202" t="s">
        <v>364</v>
      </c>
      <c r="B27" s="202" t="s">
        <v>446</v>
      </c>
      <c r="C27" s="209">
        <v>45.29</v>
      </c>
      <c r="D27" s="204">
        <v>0</v>
      </c>
      <c r="E27" s="204">
        <v>0</v>
      </c>
      <c r="F27" s="204">
        <v>0</v>
      </c>
      <c r="G27" s="204">
        <v>0</v>
      </c>
      <c r="H27" s="204">
        <v>15</v>
      </c>
      <c r="I27" s="204">
        <v>0</v>
      </c>
      <c r="J27" s="204">
        <v>0</v>
      </c>
      <c r="K27" s="204">
        <v>0</v>
      </c>
      <c r="L27" s="203">
        <f t="shared" si="3"/>
        <v>60.29</v>
      </c>
      <c r="M27" s="204">
        <f t="shared" si="4"/>
        <v>12.058</v>
      </c>
      <c r="N27" s="205">
        <f t="shared" si="5"/>
        <v>19</v>
      </c>
      <c r="O27" s="206">
        <v>84.785714285714306</v>
      </c>
      <c r="P27" s="204">
        <f t="shared" si="6"/>
        <v>59.350000000000009</v>
      </c>
      <c r="Q27" s="207">
        <f t="shared" si="7"/>
        <v>9</v>
      </c>
      <c r="R27" s="204">
        <v>0</v>
      </c>
      <c r="S27" s="204">
        <v>0</v>
      </c>
      <c r="T27" s="204">
        <v>0</v>
      </c>
      <c r="U27" s="204">
        <f t="shared" si="0"/>
        <v>0</v>
      </c>
      <c r="V27" s="204">
        <f t="shared" si="1"/>
        <v>0</v>
      </c>
      <c r="W27" s="207">
        <f t="shared" si="8"/>
        <v>5</v>
      </c>
      <c r="X27" s="206">
        <f t="shared" si="9"/>
        <v>71.408000000000015</v>
      </c>
      <c r="Y27" s="207">
        <f t="shared" si="2"/>
        <v>9</v>
      </c>
      <c r="Z27" s="205">
        <v>9</v>
      </c>
    </row>
    <row r="28" spans="1:26" s="208" customFormat="1" ht="9" customHeight="1">
      <c r="A28" s="202" t="s">
        <v>365</v>
      </c>
      <c r="B28" s="202" t="s">
        <v>441</v>
      </c>
      <c r="C28" s="209">
        <v>48.86</v>
      </c>
      <c r="D28" s="204">
        <v>0</v>
      </c>
      <c r="E28" s="204">
        <v>6</v>
      </c>
      <c r="F28" s="204">
        <v>0</v>
      </c>
      <c r="G28" s="204">
        <v>0</v>
      </c>
      <c r="H28" s="204">
        <v>20</v>
      </c>
      <c r="I28" s="204">
        <v>0</v>
      </c>
      <c r="J28" s="204">
        <v>0</v>
      </c>
      <c r="K28" s="204">
        <v>0</v>
      </c>
      <c r="L28" s="203">
        <f t="shared" si="3"/>
        <v>74.86</v>
      </c>
      <c r="M28" s="204">
        <f t="shared" si="4"/>
        <v>14.972000000000001</v>
      </c>
      <c r="N28" s="205">
        <f t="shared" si="5"/>
        <v>4</v>
      </c>
      <c r="O28" s="206">
        <v>82.571428571428598</v>
      </c>
      <c r="P28" s="204">
        <f t="shared" si="6"/>
        <v>57.800000000000011</v>
      </c>
      <c r="Q28" s="207">
        <f t="shared" si="7"/>
        <v>17</v>
      </c>
      <c r="R28" s="204">
        <v>0</v>
      </c>
      <c r="S28" s="204">
        <v>0</v>
      </c>
      <c r="T28" s="204">
        <v>0</v>
      </c>
      <c r="U28" s="204">
        <f t="shared" si="0"/>
        <v>0</v>
      </c>
      <c r="V28" s="204">
        <f t="shared" si="1"/>
        <v>0</v>
      </c>
      <c r="W28" s="207">
        <f t="shared" si="8"/>
        <v>5</v>
      </c>
      <c r="X28" s="206">
        <f t="shared" si="9"/>
        <v>72.77200000000002</v>
      </c>
      <c r="Y28" s="207">
        <f t="shared" si="2"/>
        <v>4</v>
      </c>
      <c r="Z28" s="205">
        <v>4</v>
      </c>
    </row>
    <row r="29" spans="1:26" s="208" customFormat="1" ht="9" customHeight="1">
      <c r="A29" s="202" t="s">
        <v>366</v>
      </c>
      <c r="B29" s="202" t="s">
        <v>367</v>
      </c>
      <c r="C29" s="209">
        <v>45.29</v>
      </c>
      <c r="D29" s="204">
        <v>0</v>
      </c>
      <c r="E29" s="204">
        <v>0</v>
      </c>
      <c r="F29" s="204">
        <v>0</v>
      </c>
      <c r="G29" s="204">
        <v>0</v>
      </c>
      <c r="H29" s="204">
        <v>15</v>
      </c>
      <c r="I29" s="204">
        <v>0</v>
      </c>
      <c r="J29" s="204">
        <v>0</v>
      </c>
      <c r="K29" s="204">
        <v>0</v>
      </c>
      <c r="L29" s="203">
        <f t="shared" si="3"/>
        <v>60.29</v>
      </c>
      <c r="M29" s="204">
        <f t="shared" si="4"/>
        <v>12.058</v>
      </c>
      <c r="N29" s="205">
        <f t="shared" si="5"/>
        <v>19</v>
      </c>
      <c r="O29" s="206">
        <v>78.214285714285694</v>
      </c>
      <c r="P29" s="204">
        <f t="shared" si="6"/>
        <v>54.749999999999986</v>
      </c>
      <c r="Q29" s="207">
        <f t="shared" si="7"/>
        <v>29</v>
      </c>
      <c r="R29" s="204">
        <v>0</v>
      </c>
      <c r="S29" s="204">
        <v>0</v>
      </c>
      <c r="T29" s="204">
        <v>0</v>
      </c>
      <c r="U29" s="204">
        <f t="shared" si="0"/>
        <v>0</v>
      </c>
      <c r="V29" s="204">
        <f t="shared" si="1"/>
        <v>0</v>
      </c>
      <c r="W29" s="207">
        <f t="shared" si="8"/>
        <v>5</v>
      </c>
      <c r="X29" s="206">
        <f t="shared" si="9"/>
        <v>66.807999999999993</v>
      </c>
      <c r="Y29" s="207">
        <f t="shared" si="2"/>
        <v>28</v>
      </c>
      <c r="Z29" s="205">
        <v>28</v>
      </c>
    </row>
    <row r="30" spans="1:26" s="208" customFormat="1" ht="9" customHeight="1">
      <c r="A30" s="202" t="s">
        <v>368</v>
      </c>
      <c r="B30" s="202" t="s">
        <v>369</v>
      </c>
      <c r="C30" s="209">
        <v>46.29</v>
      </c>
      <c r="D30" s="204">
        <v>0</v>
      </c>
      <c r="E30" s="204">
        <v>0</v>
      </c>
      <c r="F30" s="204">
        <v>0</v>
      </c>
      <c r="G30" s="204">
        <v>0</v>
      </c>
      <c r="H30" s="204">
        <v>16</v>
      </c>
      <c r="I30" s="204">
        <v>0</v>
      </c>
      <c r="J30" s="204">
        <v>0</v>
      </c>
      <c r="K30" s="204">
        <v>0</v>
      </c>
      <c r="L30" s="203">
        <f t="shared" si="3"/>
        <v>62.29</v>
      </c>
      <c r="M30" s="204">
        <f t="shared" si="4"/>
        <v>12.458</v>
      </c>
      <c r="N30" s="205">
        <f t="shared" si="5"/>
        <v>11</v>
      </c>
      <c r="O30" s="206">
        <v>75.714285714285694</v>
      </c>
      <c r="P30" s="204">
        <f t="shared" si="6"/>
        <v>52.999999999999986</v>
      </c>
      <c r="Q30" s="207">
        <f t="shared" si="7"/>
        <v>34</v>
      </c>
      <c r="R30" s="204">
        <v>0</v>
      </c>
      <c r="S30" s="204">
        <v>0</v>
      </c>
      <c r="T30" s="204">
        <v>0</v>
      </c>
      <c r="U30" s="204">
        <f t="shared" si="0"/>
        <v>0</v>
      </c>
      <c r="V30" s="204">
        <f t="shared" si="1"/>
        <v>0</v>
      </c>
      <c r="W30" s="207">
        <f t="shared" si="8"/>
        <v>5</v>
      </c>
      <c r="X30" s="206">
        <f t="shared" si="9"/>
        <v>65.457999999999984</v>
      </c>
      <c r="Y30" s="207">
        <f t="shared" si="2"/>
        <v>33</v>
      </c>
      <c r="Z30" s="205">
        <v>33</v>
      </c>
    </row>
    <row r="31" spans="1:26" s="208" customFormat="1" ht="9" customHeight="1">
      <c r="A31" s="202" t="s">
        <v>370</v>
      </c>
      <c r="B31" s="202" t="s">
        <v>371</v>
      </c>
      <c r="C31" s="209">
        <v>44.57</v>
      </c>
      <c r="D31" s="204">
        <v>0</v>
      </c>
      <c r="E31" s="204">
        <v>0</v>
      </c>
      <c r="F31" s="204">
        <v>0</v>
      </c>
      <c r="G31" s="204">
        <v>0</v>
      </c>
      <c r="H31" s="204">
        <v>15</v>
      </c>
      <c r="I31" s="204">
        <v>0</v>
      </c>
      <c r="J31" s="204">
        <v>0</v>
      </c>
      <c r="K31" s="204">
        <v>0</v>
      </c>
      <c r="L31" s="203">
        <f t="shared" si="3"/>
        <v>59.57</v>
      </c>
      <c r="M31" s="204">
        <f t="shared" si="4"/>
        <v>11.914000000000001</v>
      </c>
      <c r="N31" s="205">
        <f t="shared" si="5"/>
        <v>25</v>
      </c>
      <c r="O31" s="206">
        <v>75.071428571428598</v>
      </c>
      <c r="P31" s="204">
        <f t="shared" si="6"/>
        <v>52.550000000000018</v>
      </c>
      <c r="Q31" s="207">
        <f t="shared" si="7"/>
        <v>36</v>
      </c>
      <c r="R31" s="204">
        <v>0</v>
      </c>
      <c r="S31" s="204">
        <v>0</v>
      </c>
      <c r="T31" s="204">
        <v>0</v>
      </c>
      <c r="U31" s="204">
        <f t="shared" si="0"/>
        <v>0</v>
      </c>
      <c r="V31" s="204">
        <f t="shared" si="1"/>
        <v>0</v>
      </c>
      <c r="W31" s="207">
        <f t="shared" si="8"/>
        <v>5</v>
      </c>
      <c r="X31" s="206">
        <f t="shared" si="9"/>
        <v>64.464000000000027</v>
      </c>
      <c r="Y31" s="207">
        <f t="shared" si="2"/>
        <v>36</v>
      </c>
      <c r="Z31" s="205">
        <v>36</v>
      </c>
    </row>
    <row r="32" spans="1:26" s="208" customFormat="1" ht="9" customHeight="1">
      <c r="A32" s="218">
        <v>2034127</v>
      </c>
      <c r="B32" s="218" t="s">
        <v>372</v>
      </c>
      <c r="C32" s="209">
        <v>43.43</v>
      </c>
      <c r="D32" s="204">
        <v>0</v>
      </c>
      <c r="E32" s="204">
        <v>0</v>
      </c>
      <c r="F32" s="204">
        <v>0</v>
      </c>
      <c r="G32" s="204">
        <v>0</v>
      </c>
      <c r="H32" s="204">
        <v>15</v>
      </c>
      <c r="I32" s="204">
        <v>0</v>
      </c>
      <c r="J32" s="204">
        <v>0</v>
      </c>
      <c r="K32" s="204">
        <v>0</v>
      </c>
      <c r="L32" s="203">
        <f t="shared" si="3"/>
        <v>58.43</v>
      </c>
      <c r="M32" s="204">
        <f t="shared" si="4"/>
        <v>11.686</v>
      </c>
      <c r="N32" s="205">
        <f t="shared" si="5"/>
        <v>35</v>
      </c>
      <c r="O32" s="206">
        <v>81.285714285714306</v>
      </c>
      <c r="P32" s="204">
        <f t="shared" si="6"/>
        <v>56.900000000000013</v>
      </c>
      <c r="Q32" s="207">
        <f t="shared" si="7"/>
        <v>21</v>
      </c>
      <c r="R32" s="204">
        <v>0</v>
      </c>
      <c r="S32" s="204">
        <v>0</v>
      </c>
      <c r="T32" s="204">
        <v>0</v>
      </c>
      <c r="U32" s="204">
        <f t="shared" si="0"/>
        <v>0</v>
      </c>
      <c r="V32" s="204">
        <f t="shared" si="1"/>
        <v>0</v>
      </c>
      <c r="W32" s="207">
        <f t="shared" si="8"/>
        <v>5</v>
      </c>
      <c r="X32" s="206">
        <f t="shared" si="9"/>
        <v>68.586000000000013</v>
      </c>
      <c r="Y32" s="207">
        <f t="shared" si="2"/>
        <v>23</v>
      </c>
      <c r="Z32" s="205">
        <v>23</v>
      </c>
    </row>
    <row r="33" spans="1:26" s="208" customFormat="1" ht="9" customHeight="1">
      <c r="A33" s="202" t="s">
        <v>373</v>
      </c>
      <c r="B33" s="202" t="s">
        <v>374</v>
      </c>
      <c r="C33" s="209">
        <v>44</v>
      </c>
      <c r="D33" s="204">
        <v>0</v>
      </c>
      <c r="E33" s="204">
        <v>0</v>
      </c>
      <c r="F33" s="204">
        <v>0</v>
      </c>
      <c r="G33" s="204">
        <v>0</v>
      </c>
      <c r="H33" s="204">
        <v>15</v>
      </c>
      <c r="I33" s="204">
        <v>0</v>
      </c>
      <c r="J33" s="204">
        <v>0</v>
      </c>
      <c r="K33" s="204">
        <v>0</v>
      </c>
      <c r="L33" s="203">
        <f t="shared" si="3"/>
        <v>59</v>
      </c>
      <c r="M33" s="204">
        <f t="shared" si="4"/>
        <v>11.8</v>
      </c>
      <c r="N33" s="205">
        <f t="shared" si="5"/>
        <v>29</v>
      </c>
      <c r="O33" s="206">
        <v>77.785714285714306</v>
      </c>
      <c r="P33" s="204">
        <f t="shared" si="6"/>
        <v>54.45000000000001</v>
      </c>
      <c r="Q33" s="207">
        <f t="shared" si="7"/>
        <v>30</v>
      </c>
      <c r="R33" s="204">
        <v>0</v>
      </c>
      <c r="S33" s="204">
        <v>0</v>
      </c>
      <c r="T33" s="204">
        <v>0</v>
      </c>
      <c r="U33" s="204">
        <v>0</v>
      </c>
      <c r="V33" s="204">
        <v>0</v>
      </c>
      <c r="W33" s="207">
        <f t="shared" si="8"/>
        <v>5</v>
      </c>
      <c r="X33" s="206">
        <f t="shared" si="9"/>
        <v>66.250000000000014</v>
      </c>
      <c r="Y33" s="207">
        <f t="shared" si="2"/>
        <v>31</v>
      </c>
      <c r="Z33" s="205">
        <v>31</v>
      </c>
    </row>
    <row r="34" spans="1:26" s="208" customFormat="1" ht="9" customHeight="1">
      <c r="A34" s="202" t="s">
        <v>375</v>
      </c>
      <c r="B34" s="219" t="s">
        <v>376</v>
      </c>
      <c r="C34" s="220">
        <v>39.43</v>
      </c>
      <c r="D34" s="204">
        <v>0</v>
      </c>
      <c r="E34" s="204">
        <v>0</v>
      </c>
      <c r="F34" s="204">
        <v>0</v>
      </c>
      <c r="G34" s="204">
        <v>0</v>
      </c>
      <c r="H34" s="204">
        <v>15</v>
      </c>
      <c r="I34" s="204">
        <v>0</v>
      </c>
      <c r="J34" s="204">
        <v>0</v>
      </c>
      <c r="K34" s="204">
        <v>0</v>
      </c>
      <c r="L34" s="203">
        <f t="shared" si="3"/>
        <v>54.43</v>
      </c>
      <c r="M34" s="204">
        <f t="shared" si="4"/>
        <v>10.886000000000001</v>
      </c>
      <c r="N34" s="205">
        <f t="shared" si="5"/>
        <v>44</v>
      </c>
      <c r="O34" s="206">
        <v>67.214285714285694</v>
      </c>
      <c r="P34" s="204">
        <f t="shared" si="6"/>
        <v>47.049999999999983</v>
      </c>
      <c r="Q34" s="207">
        <f t="shared" si="7"/>
        <v>42</v>
      </c>
      <c r="R34" s="204">
        <v>0</v>
      </c>
      <c r="S34" s="204">
        <v>0</v>
      </c>
      <c r="T34" s="204">
        <v>0</v>
      </c>
      <c r="U34" s="204">
        <v>0</v>
      </c>
      <c r="V34" s="204">
        <v>0</v>
      </c>
      <c r="W34" s="207">
        <f t="shared" si="8"/>
        <v>5</v>
      </c>
      <c r="X34" s="206">
        <f t="shared" si="9"/>
        <v>57.935999999999986</v>
      </c>
      <c r="Y34" s="207">
        <f t="shared" si="2"/>
        <v>42</v>
      </c>
      <c r="Z34" s="205">
        <v>42</v>
      </c>
    </row>
    <row r="35" spans="1:26" s="208" customFormat="1" ht="9" customHeight="1">
      <c r="A35" s="202" t="s">
        <v>377</v>
      </c>
      <c r="B35" s="202" t="s">
        <v>442</v>
      </c>
      <c r="C35" s="209">
        <v>46.86</v>
      </c>
      <c r="D35" s="204">
        <v>0</v>
      </c>
      <c r="E35" s="204">
        <v>0</v>
      </c>
      <c r="F35" s="204">
        <v>0</v>
      </c>
      <c r="G35" s="204">
        <v>0</v>
      </c>
      <c r="H35" s="204">
        <v>16</v>
      </c>
      <c r="I35" s="204">
        <v>0</v>
      </c>
      <c r="J35" s="204">
        <v>0</v>
      </c>
      <c r="K35" s="204">
        <v>0</v>
      </c>
      <c r="L35" s="203">
        <f t="shared" si="3"/>
        <v>62.86</v>
      </c>
      <c r="M35" s="204">
        <f t="shared" si="4"/>
        <v>12.572000000000001</v>
      </c>
      <c r="N35" s="205">
        <f t="shared" si="5"/>
        <v>10</v>
      </c>
      <c r="O35" s="206">
        <v>85.928571428571402</v>
      </c>
      <c r="P35" s="204">
        <f t="shared" si="6"/>
        <v>60.149999999999977</v>
      </c>
      <c r="Q35" s="207">
        <f t="shared" si="7"/>
        <v>3</v>
      </c>
      <c r="R35" s="204">
        <v>0</v>
      </c>
      <c r="S35" s="204">
        <v>0</v>
      </c>
      <c r="T35" s="204">
        <v>0</v>
      </c>
      <c r="U35" s="204">
        <f t="shared" ref="U35:U51" si="10">SUM(R35:T35)</f>
        <v>0</v>
      </c>
      <c r="V35" s="204">
        <f t="shared" ref="V35:V51" si="11">U35*0.1</f>
        <v>0</v>
      </c>
      <c r="W35" s="207">
        <f t="shared" si="8"/>
        <v>5</v>
      </c>
      <c r="X35" s="206">
        <f t="shared" si="9"/>
        <v>72.72199999999998</v>
      </c>
      <c r="Y35" s="207">
        <f t="shared" si="2"/>
        <v>5</v>
      </c>
      <c r="Z35" s="205">
        <v>5</v>
      </c>
    </row>
    <row r="36" spans="1:26" s="208" customFormat="1" ht="9" customHeight="1">
      <c r="A36" s="202" t="s">
        <v>378</v>
      </c>
      <c r="B36" s="202" t="s">
        <v>379</v>
      </c>
      <c r="C36" s="209">
        <v>45.43</v>
      </c>
      <c r="D36" s="204">
        <v>0</v>
      </c>
      <c r="E36" s="204">
        <v>0</v>
      </c>
      <c r="F36" s="204">
        <v>5</v>
      </c>
      <c r="G36" s="204">
        <v>0</v>
      </c>
      <c r="H36" s="204">
        <v>16</v>
      </c>
      <c r="I36" s="204">
        <v>0</v>
      </c>
      <c r="J36" s="204">
        <v>0</v>
      </c>
      <c r="K36" s="204">
        <v>0</v>
      </c>
      <c r="L36" s="203">
        <f t="shared" si="3"/>
        <v>66.430000000000007</v>
      </c>
      <c r="M36" s="204">
        <f t="shared" si="4"/>
        <v>13.286000000000001</v>
      </c>
      <c r="N36" s="205">
        <f t="shared" si="5"/>
        <v>6</v>
      </c>
      <c r="O36" s="206">
        <v>80.142857142857096</v>
      </c>
      <c r="P36" s="204">
        <f t="shared" si="6"/>
        <v>56.099999999999966</v>
      </c>
      <c r="Q36" s="207">
        <f t="shared" si="7"/>
        <v>23</v>
      </c>
      <c r="R36" s="204">
        <v>0</v>
      </c>
      <c r="S36" s="204">
        <v>0</v>
      </c>
      <c r="T36" s="204">
        <v>3</v>
      </c>
      <c r="U36" s="204">
        <f t="shared" si="10"/>
        <v>3</v>
      </c>
      <c r="V36" s="204">
        <f t="shared" si="11"/>
        <v>0.30000000000000004</v>
      </c>
      <c r="W36" s="207">
        <f t="shared" si="8"/>
        <v>3</v>
      </c>
      <c r="X36" s="206">
        <f t="shared" si="9"/>
        <v>69.685999999999964</v>
      </c>
      <c r="Y36" s="207">
        <f t="shared" si="2"/>
        <v>22</v>
      </c>
      <c r="Z36" s="205">
        <v>22</v>
      </c>
    </row>
    <row r="37" spans="1:26" s="208" customFormat="1" ht="9" customHeight="1">
      <c r="A37" s="202" t="s">
        <v>380</v>
      </c>
      <c r="B37" s="202" t="s">
        <v>443</v>
      </c>
      <c r="C37" s="209">
        <v>45.14</v>
      </c>
      <c r="D37" s="204">
        <v>0</v>
      </c>
      <c r="E37" s="204">
        <v>0</v>
      </c>
      <c r="F37" s="204">
        <v>5</v>
      </c>
      <c r="G37" s="204">
        <v>0</v>
      </c>
      <c r="H37" s="204">
        <v>15</v>
      </c>
      <c r="I37" s="204">
        <v>0</v>
      </c>
      <c r="J37" s="204">
        <v>0</v>
      </c>
      <c r="K37" s="204">
        <v>0</v>
      </c>
      <c r="L37" s="203">
        <f t="shared" si="3"/>
        <v>65.14</v>
      </c>
      <c r="M37" s="204">
        <f t="shared" si="4"/>
        <v>13.028</v>
      </c>
      <c r="N37" s="205">
        <f t="shared" si="5"/>
        <v>9</v>
      </c>
      <c r="O37" s="206">
        <v>85.214285714285694</v>
      </c>
      <c r="P37" s="204">
        <f t="shared" si="6"/>
        <v>59.649999999999984</v>
      </c>
      <c r="Q37" s="207">
        <f t="shared" si="7"/>
        <v>6</v>
      </c>
      <c r="R37" s="204">
        <v>0</v>
      </c>
      <c r="S37" s="204">
        <v>0</v>
      </c>
      <c r="T37" s="204">
        <v>0</v>
      </c>
      <c r="U37" s="204">
        <f t="shared" si="10"/>
        <v>0</v>
      </c>
      <c r="V37" s="204">
        <f t="shared" si="11"/>
        <v>0</v>
      </c>
      <c r="W37" s="207">
        <f t="shared" si="8"/>
        <v>5</v>
      </c>
      <c r="X37" s="206">
        <f t="shared" si="9"/>
        <v>72.677999999999983</v>
      </c>
      <c r="Y37" s="207">
        <f t="shared" si="2"/>
        <v>6</v>
      </c>
      <c r="Z37" s="205">
        <v>6</v>
      </c>
    </row>
    <row r="38" spans="1:26" s="216" customFormat="1" ht="9" customHeight="1">
      <c r="A38" s="210" t="s">
        <v>381</v>
      </c>
      <c r="B38" s="210" t="s">
        <v>382</v>
      </c>
      <c r="C38" s="211">
        <v>41.29</v>
      </c>
      <c r="D38" s="212">
        <v>0</v>
      </c>
      <c r="E38" s="212">
        <v>0</v>
      </c>
      <c r="F38" s="212">
        <v>0</v>
      </c>
      <c r="G38" s="212">
        <v>0</v>
      </c>
      <c r="H38" s="212">
        <v>15</v>
      </c>
      <c r="I38" s="212">
        <v>0</v>
      </c>
      <c r="J38" s="212">
        <v>0</v>
      </c>
      <c r="K38" s="212">
        <v>0</v>
      </c>
      <c r="L38" s="212">
        <f t="shared" si="3"/>
        <v>56.29</v>
      </c>
      <c r="M38" s="212">
        <f t="shared" si="4"/>
        <v>11.258000000000001</v>
      </c>
      <c r="N38" s="213">
        <f t="shared" si="5"/>
        <v>40</v>
      </c>
      <c r="O38" s="214">
        <v>73.142857142857096</v>
      </c>
      <c r="P38" s="212">
        <f t="shared" si="6"/>
        <v>51.199999999999967</v>
      </c>
      <c r="Q38" s="215">
        <f t="shared" si="7"/>
        <v>39</v>
      </c>
      <c r="R38" s="212">
        <v>0</v>
      </c>
      <c r="S38" s="212">
        <v>0</v>
      </c>
      <c r="T38" s="212">
        <v>0</v>
      </c>
      <c r="U38" s="212">
        <f t="shared" si="10"/>
        <v>0</v>
      </c>
      <c r="V38" s="212">
        <f t="shared" si="11"/>
        <v>0</v>
      </c>
      <c r="W38" s="215">
        <f t="shared" si="8"/>
        <v>5</v>
      </c>
      <c r="X38" s="214">
        <f t="shared" si="9"/>
        <v>62.45799999999997</v>
      </c>
      <c r="Y38" s="215">
        <f t="shared" si="2"/>
        <v>40</v>
      </c>
      <c r="Z38" s="213">
        <v>40</v>
      </c>
    </row>
    <row r="39" spans="1:26" s="208" customFormat="1" ht="9" customHeight="1">
      <c r="A39" s="202" t="s">
        <v>383</v>
      </c>
      <c r="B39" s="202" t="s">
        <v>384</v>
      </c>
      <c r="C39" s="209">
        <v>40</v>
      </c>
      <c r="D39" s="204">
        <v>0</v>
      </c>
      <c r="E39" s="204">
        <v>0</v>
      </c>
      <c r="F39" s="204">
        <v>0</v>
      </c>
      <c r="G39" s="204">
        <v>0</v>
      </c>
      <c r="H39" s="204">
        <v>15</v>
      </c>
      <c r="I39" s="204">
        <v>0</v>
      </c>
      <c r="J39" s="204">
        <v>0</v>
      </c>
      <c r="K39" s="204">
        <v>0</v>
      </c>
      <c r="L39" s="203">
        <f t="shared" si="3"/>
        <v>55</v>
      </c>
      <c r="M39" s="204">
        <f t="shared" si="4"/>
        <v>11</v>
      </c>
      <c r="N39" s="205">
        <f t="shared" si="5"/>
        <v>42</v>
      </c>
      <c r="O39" s="206">
        <v>66.785714285714306</v>
      </c>
      <c r="P39" s="204">
        <f t="shared" si="6"/>
        <v>46.750000000000014</v>
      </c>
      <c r="Q39" s="207">
        <f t="shared" si="7"/>
        <v>43</v>
      </c>
      <c r="R39" s="204">
        <v>0</v>
      </c>
      <c r="S39" s="204">
        <v>0</v>
      </c>
      <c r="T39" s="204">
        <v>0</v>
      </c>
      <c r="U39" s="204">
        <f t="shared" si="10"/>
        <v>0</v>
      </c>
      <c r="V39" s="204">
        <f t="shared" si="11"/>
        <v>0</v>
      </c>
      <c r="W39" s="207">
        <f t="shared" si="8"/>
        <v>5</v>
      </c>
      <c r="X39" s="206">
        <f t="shared" si="9"/>
        <v>57.750000000000014</v>
      </c>
      <c r="Y39" s="207">
        <f t="shared" si="2"/>
        <v>43</v>
      </c>
      <c r="Z39" s="205">
        <v>43</v>
      </c>
    </row>
    <row r="40" spans="1:26" s="208" customFormat="1" ht="9" customHeight="1">
      <c r="A40" s="202" t="s">
        <v>385</v>
      </c>
      <c r="B40" s="202" t="s">
        <v>386</v>
      </c>
      <c r="C40" s="209">
        <v>43.57</v>
      </c>
      <c r="D40" s="204">
        <v>0</v>
      </c>
      <c r="E40" s="204">
        <v>0</v>
      </c>
      <c r="F40" s="204">
        <v>0</v>
      </c>
      <c r="G40" s="204">
        <v>0</v>
      </c>
      <c r="H40" s="204">
        <v>15</v>
      </c>
      <c r="I40" s="204">
        <v>0</v>
      </c>
      <c r="J40" s="204">
        <v>0</v>
      </c>
      <c r="K40" s="204">
        <v>0</v>
      </c>
      <c r="L40" s="203">
        <f t="shared" si="3"/>
        <v>58.57</v>
      </c>
      <c r="M40" s="204">
        <f t="shared" si="4"/>
        <v>11.714</v>
      </c>
      <c r="N40" s="205">
        <f t="shared" si="5"/>
        <v>34</v>
      </c>
      <c r="O40" s="206">
        <v>80.285714285714306</v>
      </c>
      <c r="P40" s="204">
        <f t="shared" si="6"/>
        <v>56.20000000000001</v>
      </c>
      <c r="Q40" s="207">
        <f t="shared" si="7"/>
        <v>22</v>
      </c>
      <c r="R40" s="204">
        <v>0</v>
      </c>
      <c r="S40" s="204">
        <v>0</v>
      </c>
      <c r="T40" s="204">
        <v>0</v>
      </c>
      <c r="U40" s="204">
        <f t="shared" si="10"/>
        <v>0</v>
      </c>
      <c r="V40" s="204">
        <f t="shared" si="11"/>
        <v>0</v>
      </c>
      <c r="W40" s="207">
        <f t="shared" si="8"/>
        <v>5</v>
      </c>
      <c r="X40" s="206">
        <f t="shared" si="9"/>
        <v>67.914000000000016</v>
      </c>
      <c r="Y40" s="207">
        <f t="shared" si="2"/>
        <v>24</v>
      </c>
      <c r="Z40" s="205">
        <v>24</v>
      </c>
    </row>
    <row r="41" spans="1:26" s="208" customFormat="1" ht="9" customHeight="1">
      <c r="A41" s="202" t="s">
        <v>387</v>
      </c>
      <c r="B41" s="202" t="s">
        <v>388</v>
      </c>
      <c r="C41" s="209">
        <v>43.14</v>
      </c>
      <c r="D41" s="204">
        <v>0</v>
      </c>
      <c r="E41" s="204">
        <v>0</v>
      </c>
      <c r="F41" s="204">
        <v>0</v>
      </c>
      <c r="G41" s="204">
        <v>0</v>
      </c>
      <c r="H41" s="204">
        <v>15</v>
      </c>
      <c r="I41" s="204">
        <v>0</v>
      </c>
      <c r="J41" s="204">
        <v>0</v>
      </c>
      <c r="K41" s="204">
        <v>0</v>
      </c>
      <c r="L41" s="203">
        <f t="shared" si="3"/>
        <v>58.14</v>
      </c>
      <c r="M41" s="204">
        <f t="shared" si="4"/>
        <v>11.628</v>
      </c>
      <c r="N41" s="205">
        <f t="shared" si="5"/>
        <v>36</v>
      </c>
      <c r="O41" s="206">
        <v>77.214285714285694</v>
      </c>
      <c r="P41" s="204">
        <f t="shared" si="6"/>
        <v>54.049999999999983</v>
      </c>
      <c r="Q41" s="207">
        <f t="shared" si="7"/>
        <v>32</v>
      </c>
      <c r="R41" s="204">
        <v>0</v>
      </c>
      <c r="S41" s="204">
        <v>0</v>
      </c>
      <c r="T41" s="204">
        <v>0</v>
      </c>
      <c r="U41" s="204">
        <f t="shared" si="10"/>
        <v>0</v>
      </c>
      <c r="V41" s="204">
        <f t="shared" si="11"/>
        <v>0</v>
      </c>
      <c r="W41" s="207">
        <f t="shared" si="8"/>
        <v>5</v>
      </c>
      <c r="X41" s="206">
        <f t="shared" si="9"/>
        <v>65.677999999999983</v>
      </c>
      <c r="Y41" s="207">
        <f t="shared" si="2"/>
        <v>32</v>
      </c>
      <c r="Z41" s="205">
        <v>32</v>
      </c>
    </row>
    <row r="42" spans="1:26" s="208" customFormat="1" ht="9" customHeight="1">
      <c r="A42" s="202" t="s">
        <v>389</v>
      </c>
      <c r="B42" s="202" t="s">
        <v>390</v>
      </c>
      <c r="C42" s="209">
        <v>44.14</v>
      </c>
      <c r="D42" s="204">
        <v>0</v>
      </c>
      <c r="E42" s="204">
        <v>0</v>
      </c>
      <c r="F42" s="204">
        <v>0</v>
      </c>
      <c r="G42" s="204">
        <v>0</v>
      </c>
      <c r="H42" s="204">
        <v>15</v>
      </c>
      <c r="I42" s="204">
        <v>0</v>
      </c>
      <c r="J42" s="204">
        <v>0</v>
      </c>
      <c r="K42" s="204">
        <v>0</v>
      </c>
      <c r="L42" s="203">
        <f t="shared" si="3"/>
        <v>59.14</v>
      </c>
      <c r="M42" s="204">
        <f t="shared" si="4"/>
        <v>11.828000000000001</v>
      </c>
      <c r="N42" s="205">
        <f t="shared" si="5"/>
        <v>28</v>
      </c>
      <c r="O42" s="206">
        <v>79.285714285714306</v>
      </c>
      <c r="P42" s="204">
        <f t="shared" si="6"/>
        <v>55.500000000000014</v>
      </c>
      <c r="Q42" s="207">
        <f t="shared" si="7"/>
        <v>26</v>
      </c>
      <c r="R42" s="204">
        <v>0</v>
      </c>
      <c r="S42" s="204">
        <v>0</v>
      </c>
      <c r="T42" s="204">
        <v>0</v>
      </c>
      <c r="U42" s="204">
        <f t="shared" si="10"/>
        <v>0</v>
      </c>
      <c r="V42" s="204">
        <f t="shared" si="11"/>
        <v>0</v>
      </c>
      <c r="W42" s="207">
        <f t="shared" si="8"/>
        <v>5</v>
      </c>
      <c r="X42" s="206">
        <f t="shared" si="9"/>
        <v>67.328000000000017</v>
      </c>
      <c r="Y42" s="207">
        <f t="shared" si="2"/>
        <v>27</v>
      </c>
      <c r="Z42" s="205">
        <v>27</v>
      </c>
    </row>
    <row r="43" spans="1:26" s="208" customFormat="1" ht="9" customHeight="1">
      <c r="A43" s="202" t="s">
        <v>391</v>
      </c>
      <c r="B43" s="202" t="s">
        <v>392</v>
      </c>
      <c r="C43" s="209">
        <v>41.86</v>
      </c>
      <c r="D43" s="204">
        <v>0</v>
      </c>
      <c r="E43" s="204">
        <v>0</v>
      </c>
      <c r="F43" s="204">
        <v>0</v>
      </c>
      <c r="G43" s="204">
        <v>0</v>
      </c>
      <c r="H43" s="204">
        <v>15</v>
      </c>
      <c r="I43" s="204">
        <v>0</v>
      </c>
      <c r="J43" s="204">
        <v>0</v>
      </c>
      <c r="K43" s="204">
        <v>0</v>
      </c>
      <c r="L43" s="203">
        <f t="shared" si="3"/>
        <v>56.86</v>
      </c>
      <c r="M43" s="204">
        <f t="shared" si="4"/>
        <v>11.372</v>
      </c>
      <c r="N43" s="205">
        <f t="shared" si="5"/>
        <v>38</v>
      </c>
      <c r="O43" s="206">
        <v>73.5</v>
      </c>
      <c r="P43" s="204">
        <f t="shared" si="6"/>
        <v>51.449999999999996</v>
      </c>
      <c r="Q43" s="207">
        <f t="shared" si="7"/>
        <v>37</v>
      </c>
      <c r="R43" s="204">
        <v>0</v>
      </c>
      <c r="S43" s="204">
        <v>0</v>
      </c>
      <c r="T43" s="204">
        <v>0</v>
      </c>
      <c r="U43" s="204">
        <f t="shared" si="10"/>
        <v>0</v>
      </c>
      <c r="V43" s="204">
        <f t="shared" si="11"/>
        <v>0</v>
      </c>
      <c r="W43" s="207">
        <f t="shared" si="8"/>
        <v>5</v>
      </c>
      <c r="X43" s="206">
        <f t="shared" si="9"/>
        <v>62.821999999999996</v>
      </c>
      <c r="Y43" s="207">
        <f t="shared" si="2"/>
        <v>37</v>
      </c>
      <c r="Z43" s="205">
        <v>37</v>
      </c>
    </row>
    <row r="44" spans="1:26" s="208" customFormat="1" ht="9" customHeight="1">
      <c r="A44" s="202" t="s">
        <v>393</v>
      </c>
      <c r="B44" s="202" t="s">
        <v>394</v>
      </c>
      <c r="C44" s="209">
        <v>45</v>
      </c>
      <c r="D44" s="204">
        <v>0</v>
      </c>
      <c r="E44" s="204">
        <v>0</v>
      </c>
      <c r="F44" s="204">
        <v>0</v>
      </c>
      <c r="G44" s="204">
        <v>0</v>
      </c>
      <c r="H44" s="204">
        <v>15</v>
      </c>
      <c r="I44" s="204">
        <v>0</v>
      </c>
      <c r="J44" s="204">
        <v>0</v>
      </c>
      <c r="K44" s="204">
        <v>0</v>
      </c>
      <c r="L44" s="203">
        <f t="shared" si="3"/>
        <v>60</v>
      </c>
      <c r="M44" s="204">
        <f t="shared" si="4"/>
        <v>12</v>
      </c>
      <c r="N44" s="205">
        <f t="shared" si="5"/>
        <v>22</v>
      </c>
      <c r="O44" s="206">
        <v>79.642857142857096</v>
      </c>
      <c r="P44" s="204">
        <f t="shared" si="6"/>
        <v>55.749999999999964</v>
      </c>
      <c r="Q44" s="207">
        <f t="shared" si="7"/>
        <v>25</v>
      </c>
      <c r="R44" s="204">
        <v>0</v>
      </c>
      <c r="S44" s="204">
        <v>0</v>
      </c>
      <c r="T44" s="204">
        <v>0</v>
      </c>
      <c r="U44" s="204">
        <f t="shared" si="10"/>
        <v>0</v>
      </c>
      <c r="V44" s="204">
        <f t="shared" si="11"/>
        <v>0</v>
      </c>
      <c r="W44" s="207">
        <f t="shared" si="8"/>
        <v>5</v>
      </c>
      <c r="X44" s="206">
        <f t="shared" si="9"/>
        <v>67.749999999999972</v>
      </c>
      <c r="Y44" s="207">
        <f t="shared" si="2"/>
        <v>26</v>
      </c>
      <c r="Z44" s="205">
        <v>26</v>
      </c>
    </row>
    <row r="45" spans="1:26" s="208" customFormat="1" ht="9" customHeight="1">
      <c r="A45" s="202" t="s">
        <v>395</v>
      </c>
      <c r="B45" s="202" t="s">
        <v>396</v>
      </c>
      <c r="C45" s="209">
        <v>40.29</v>
      </c>
      <c r="D45" s="204">
        <v>0</v>
      </c>
      <c r="E45" s="204">
        <v>0</v>
      </c>
      <c r="F45" s="204">
        <v>5</v>
      </c>
      <c r="G45" s="204">
        <v>0</v>
      </c>
      <c r="H45" s="204">
        <v>15</v>
      </c>
      <c r="I45" s="204">
        <v>0</v>
      </c>
      <c r="J45" s="204">
        <v>0</v>
      </c>
      <c r="K45" s="204">
        <v>0</v>
      </c>
      <c r="L45" s="203">
        <f t="shared" si="3"/>
        <v>60.29</v>
      </c>
      <c r="M45" s="204">
        <f t="shared" si="4"/>
        <v>12.058</v>
      </c>
      <c r="N45" s="205">
        <f t="shared" si="5"/>
        <v>19</v>
      </c>
      <c r="O45" s="206">
        <v>72.357142857142904</v>
      </c>
      <c r="P45" s="204">
        <f t="shared" si="6"/>
        <v>50.650000000000027</v>
      </c>
      <c r="Q45" s="207">
        <f t="shared" si="7"/>
        <v>41</v>
      </c>
      <c r="R45" s="204">
        <v>0</v>
      </c>
      <c r="S45" s="204">
        <v>0</v>
      </c>
      <c r="T45" s="204">
        <v>0</v>
      </c>
      <c r="U45" s="204">
        <f t="shared" si="10"/>
        <v>0</v>
      </c>
      <c r="V45" s="204">
        <f t="shared" si="11"/>
        <v>0</v>
      </c>
      <c r="W45" s="207">
        <f t="shared" si="8"/>
        <v>5</v>
      </c>
      <c r="X45" s="206">
        <f t="shared" si="9"/>
        <v>62.708000000000027</v>
      </c>
      <c r="Y45" s="207">
        <f t="shared" si="2"/>
        <v>38</v>
      </c>
      <c r="Z45" s="205">
        <v>38</v>
      </c>
    </row>
    <row r="46" spans="1:26" s="208" customFormat="1" ht="9" customHeight="1">
      <c r="A46" s="202" t="s">
        <v>397</v>
      </c>
      <c r="B46" s="202" t="s">
        <v>398</v>
      </c>
      <c r="C46" s="209">
        <v>41.14</v>
      </c>
      <c r="D46" s="204">
        <v>0</v>
      </c>
      <c r="E46" s="204">
        <v>0</v>
      </c>
      <c r="F46" s="204">
        <v>0</v>
      </c>
      <c r="G46" s="204">
        <v>0</v>
      </c>
      <c r="H46" s="204">
        <v>15</v>
      </c>
      <c r="I46" s="204">
        <v>0</v>
      </c>
      <c r="J46" s="204">
        <v>0</v>
      </c>
      <c r="K46" s="204">
        <v>0</v>
      </c>
      <c r="L46" s="203">
        <f t="shared" si="3"/>
        <v>56.14</v>
      </c>
      <c r="M46" s="204">
        <f t="shared" si="4"/>
        <v>11.228000000000002</v>
      </c>
      <c r="N46" s="205">
        <f t="shared" si="5"/>
        <v>41</v>
      </c>
      <c r="O46" s="206">
        <v>73.214285714285694</v>
      </c>
      <c r="P46" s="204">
        <f t="shared" si="6"/>
        <v>51.249999999999986</v>
      </c>
      <c r="Q46" s="207">
        <f t="shared" si="7"/>
        <v>38</v>
      </c>
      <c r="R46" s="204">
        <v>0</v>
      </c>
      <c r="S46" s="204">
        <v>0</v>
      </c>
      <c r="T46" s="204">
        <v>0</v>
      </c>
      <c r="U46" s="204">
        <f t="shared" si="10"/>
        <v>0</v>
      </c>
      <c r="V46" s="204">
        <f t="shared" si="11"/>
        <v>0</v>
      </c>
      <c r="W46" s="207">
        <f t="shared" si="8"/>
        <v>5</v>
      </c>
      <c r="X46" s="206">
        <f t="shared" si="9"/>
        <v>62.477999999999987</v>
      </c>
      <c r="Y46" s="207">
        <f t="shared" si="2"/>
        <v>39</v>
      </c>
      <c r="Z46" s="205">
        <v>39</v>
      </c>
    </row>
    <row r="47" spans="1:26" s="208" customFormat="1" ht="9" customHeight="1">
      <c r="A47" s="218">
        <v>2034148</v>
      </c>
      <c r="B47" s="218" t="s">
        <v>399</v>
      </c>
      <c r="C47" s="209">
        <v>43.86</v>
      </c>
      <c r="D47" s="204">
        <v>0</v>
      </c>
      <c r="E47" s="204">
        <v>0</v>
      </c>
      <c r="F47" s="204">
        <v>0</v>
      </c>
      <c r="G47" s="204">
        <v>0</v>
      </c>
      <c r="H47" s="204">
        <v>17</v>
      </c>
      <c r="I47" s="204">
        <v>0</v>
      </c>
      <c r="J47" s="204">
        <v>0</v>
      </c>
      <c r="K47" s="204">
        <v>0</v>
      </c>
      <c r="L47" s="203">
        <f t="shared" si="3"/>
        <v>60.86</v>
      </c>
      <c r="M47" s="204">
        <f t="shared" si="4"/>
        <v>12.172000000000001</v>
      </c>
      <c r="N47" s="205">
        <f t="shared" si="5"/>
        <v>17</v>
      </c>
      <c r="O47" s="206">
        <v>75.571428571428598</v>
      </c>
      <c r="P47" s="204">
        <f t="shared" si="6"/>
        <v>52.900000000000013</v>
      </c>
      <c r="Q47" s="207">
        <f t="shared" si="7"/>
        <v>35</v>
      </c>
      <c r="R47" s="204">
        <v>0</v>
      </c>
      <c r="S47" s="204">
        <v>0</v>
      </c>
      <c r="T47" s="204">
        <v>0</v>
      </c>
      <c r="U47" s="204">
        <f t="shared" si="10"/>
        <v>0</v>
      </c>
      <c r="V47" s="204">
        <f t="shared" si="11"/>
        <v>0</v>
      </c>
      <c r="W47" s="207">
        <f t="shared" si="8"/>
        <v>5</v>
      </c>
      <c r="X47" s="206">
        <f t="shared" si="9"/>
        <v>65.072000000000017</v>
      </c>
      <c r="Y47" s="207">
        <f t="shared" si="2"/>
        <v>35</v>
      </c>
      <c r="Z47" s="205">
        <v>35</v>
      </c>
    </row>
    <row r="48" spans="1:26" s="208" customFormat="1" ht="9" customHeight="1">
      <c r="A48" s="202" t="s">
        <v>400</v>
      </c>
      <c r="B48" s="202" t="s">
        <v>401</v>
      </c>
      <c r="C48" s="209">
        <v>44.71</v>
      </c>
      <c r="D48" s="204">
        <v>0</v>
      </c>
      <c r="E48" s="204">
        <v>0</v>
      </c>
      <c r="F48" s="204">
        <v>0</v>
      </c>
      <c r="G48" s="204">
        <v>0</v>
      </c>
      <c r="H48" s="204">
        <v>15</v>
      </c>
      <c r="I48" s="204">
        <v>0</v>
      </c>
      <c r="J48" s="204">
        <v>0</v>
      </c>
      <c r="K48" s="204">
        <v>0</v>
      </c>
      <c r="L48" s="203">
        <f t="shared" si="3"/>
        <v>59.71</v>
      </c>
      <c r="M48" s="204">
        <f t="shared" si="4"/>
        <v>11.942</v>
      </c>
      <c r="N48" s="205">
        <f t="shared" si="5"/>
        <v>24</v>
      </c>
      <c r="O48" s="206">
        <v>78.285714285714306</v>
      </c>
      <c r="P48" s="204">
        <f t="shared" si="6"/>
        <v>54.800000000000011</v>
      </c>
      <c r="Q48" s="207">
        <f t="shared" si="7"/>
        <v>28</v>
      </c>
      <c r="R48" s="204">
        <v>0</v>
      </c>
      <c r="S48" s="204">
        <v>0</v>
      </c>
      <c r="T48" s="204">
        <v>0</v>
      </c>
      <c r="U48" s="204">
        <f t="shared" si="10"/>
        <v>0</v>
      </c>
      <c r="V48" s="204">
        <f t="shared" si="11"/>
        <v>0</v>
      </c>
      <c r="W48" s="207">
        <f t="shared" si="8"/>
        <v>5</v>
      </c>
      <c r="X48" s="206">
        <f t="shared" si="9"/>
        <v>66.742000000000019</v>
      </c>
      <c r="Y48" s="207">
        <f t="shared" si="2"/>
        <v>29</v>
      </c>
      <c r="Z48" s="205">
        <v>29</v>
      </c>
    </row>
    <row r="49" spans="1:26" s="208" customFormat="1" ht="9" customHeight="1">
      <c r="A49" s="202" t="s">
        <v>402</v>
      </c>
      <c r="B49" s="202" t="s">
        <v>403</v>
      </c>
      <c r="C49" s="209">
        <v>47</v>
      </c>
      <c r="D49" s="204">
        <v>0</v>
      </c>
      <c r="E49" s="204">
        <v>0</v>
      </c>
      <c r="F49" s="204">
        <v>0</v>
      </c>
      <c r="G49" s="204">
        <v>0</v>
      </c>
      <c r="H49" s="204">
        <v>19</v>
      </c>
      <c r="I49" s="204">
        <v>0</v>
      </c>
      <c r="J49" s="204">
        <v>0</v>
      </c>
      <c r="K49" s="204">
        <v>0</v>
      </c>
      <c r="L49" s="203">
        <f t="shared" si="3"/>
        <v>66</v>
      </c>
      <c r="M49" s="204">
        <f t="shared" si="4"/>
        <v>13.200000000000001</v>
      </c>
      <c r="N49" s="205">
        <f t="shared" si="5"/>
        <v>8</v>
      </c>
      <c r="O49" s="206">
        <v>82.357142857142904</v>
      </c>
      <c r="P49" s="204">
        <f t="shared" si="6"/>
        <v>57.650000000000027</v>
      </c>
      <c r="Q49" s="207">
        <f t="shared" si="7"/>
        <v>19</v>
      </c>
      <c r="R49" s="204">
        <v>0</v>
      </c>
      <c r="S49" s="204">
        <v>0</v>
      </c>
      <c r="T49" s="204">
        <v>0</v>
      </c>
      <c r="U49" s="204">
        <f t="shared" si="10"/>
        <v>0</v>
      </c>
      <c r="V49" s="204">
        <f t="shared" si="11"/>
        <v>0</v>
      </c>
      <c r="W49" s="207">
        <f t="shared" si="8"/>
        <v>5</v>
      </c>
      <c r="X49" s="206">
        <f t="shared" si="9"/>
        <v>70.850000000000023</v>
      </c>
      <c r="Y49" s="207">
        <f t="shared" si="2"/>
        <v>15</v>
      </c>
      <c r="Z49" s="205">
        <v>15</v>
      </c>
    </row>
    <row r="50" spans="1:26" s="208" customFormat="1" ht="9" customHeight="1">
      <c r="A50" s="221" t="s">
        <v>404</v>
      </c>
      <c r="B50" s="221" t="s">
        <v>405</v>
      </c>
      <c r="C50" s="222">
        <v>46.14</v>
      </c>
      <c r="D50" s="223">
        <v>0</v>
      </c>
      <c r="E50" s="223">
        <v>0</v>
      </c>
      <c r="F50" s="223">
        <v>0</v>
      </c>
      <c r="G50" s="223">
        <v>0</v>
      </c>
      <c r="H50" s="223">
        <v>16</v>
      </c>
      <c r="I50" s="223">
        <v>0</v>
      </c>
      <c r="J50" s="223">
        <v>0</v>
      </c>
      <c r="K50" s="223">
        <v>0</v>
      </c>
      <c r="L50" s="203">
        <f t="shared" si="3"/>
        <v>62.14</v>
      </c>
      <c r="M50" s="223">
        <f t="shared" si="4"/>
        <v>12.428000000000001</v>
      </c>
      <c r="N50" s="224">
        <f t="shared" si="5"/>
        <v>12</v>
      </c>
      <c r="O50" s="225">
        <v>83.214285714285694</v>
      </c>
      <c r="P50" s="223">
        <f t="shared" si="6"/>
        <v>58.249999999999979</v>
      </c>
      <c r="Q50" s="207">
        <f t="shared" si="7"/>
        <v>16</v>
      </c>
      <c r="R50" s="223">
        <v>0</v>
      </c>
      <c r="S50" s="204">
        <v>0</v>
      </c>
      <c r="T50" s="204">
        <v>0</v>
      </c>
      <c r="U50" s="204">
        <f t="shared" si="10"/>
        <v>0</v>
      </c>
      <c r="V50" s="204">
        <f t="shared" si="11"/>
        <v>0</v>
      </c>
      <c r="W50" s="207">
        <f t="shared" si="8"/>
        <v>5</v>
      </c>
      <c r="X50" s="206">
        <f t="shared" si="9"/>
        <v>70.677999999999983</v>
      </c>
      <c r="Y50" s="207">
        <f t="shared" si="2"/>
        <v>18</v>
      </c>
      <c r="Z50" s="205">
        <v>18</v>
      </c>
    </row>
    <row r="51" spans="1:26" s="208" customFormat="1" ht="9" customHeight="1">
      <c r="A51" s="202" t="s">
        <v>406</v>
      </c>
      <c r="B51" s="202" t="s">
        <v>407</v>
      </c>
      <c r="C51" s="226">
        <v>44.29</v>
      </c>
      <c r="D51" s="204">
        <v>0</v>
      </c>
      <c r="E51" s="204">
        <v>0</v>
      </c>
      <c r="F51" s="204">
        <v>0</v>
      </c>
      <c r="G51" s="204">
        <v>0</v>
      </c>
      <c r="H51" s="204">
        <v>15</v>
      </c>
      <c r="I51" s="204">
        <v>0</v>
      </c>
      <c r="J51" s="204">
        <v>0</v>
      </c>
      <c r="K51" s="204">
        <v>0</v>
      </c>
      <c r="L51" s="203">
        <f t="shared" si="3"/>
        <v>59.29</v>
      </c>
      <c r="M51" s="204">
        <f t="shared" si="4"/>
        <v>11.858000000000001</v>
      </c>
      <c r="N51" s="205">
        <f t="shared" si="5"/>
        <v>27</v>
      </c>
      <c r="O51" s="206">
        <v>82.285714285714306</v>
      </c>
      <c r="P51" s="204">
        <f t="shared" si="6"/>
        <v>57.600000000000009</v>
      </c>
      <c r="Q51" s="207">
        <f t="shared" si="7"/>
        <v>20</v>
      </c>
      <c r="R51" s="204">
        <v>0</v>
      </c>
      <c r="S51" s="204">
        <v>4</v>
      </c>
      <c r="T51" s="204">
        <v>0</v>
      </c>
      <c r="U51" s="204">
        <f t="shared" si="10"/>
        <v>4</v>
      </c>
      <c r="V51" s="204">
        <f t="shared" si="11"/>
        <v>0.4</v>
      </c>
      <c r="W51" s="207">
        <f t="shared" si="8"/>
        <v>2</v>
      </c>
      <c r="X51" s="206">
        <f t="shared" si="9"/>
        <v>69.858000000000018</v>
      </c>
      <c r="Y51" s="207">
        <f t="shared" si="2"/>
        <v>21</v>
      </c>
      <c r="Z51" s="205">
        <v>21</v>
      </c>
    </row>
    <row r="52" spans="1:26" ht="14.25">
      <c r="A52" s="67"/>
      <c r="B52" s="75"/>
      <c r="C52" s="76"/>
      <c r="D52" s="75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4.25">
      <c r="A53" s="67"/>
      <c r="B53" s="75"/>
      <c r="C53" s="76"/>
      <c r="D53" s="75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4.25">
      <c r="A54" s="67"/>
      <c r="B54" s="75"/>
      <c r="C54" s="76"/>
      <c r="D54" s="75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4.25">
      <c r="A55" s="67"/>
      <c r="B55" s="75"/>
      <c r="C55" s="77"/>
      <c r="D55" s="75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4.25">
      <c r="A56" s="67"/>
      <c r="B56" s="75"/>
      <c r="C56" s="77"/>
      <c r="D56" s="75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4.25">
      <c r="A57" s="67"/>
      <c r="B57" s="75"/>
      <c r="C57" s="77"/>
      <c r="D57" s="75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4.25">
      <c r="A58" s="67"/>
      <c r="B58" s="67"/>
      <c r="C58" s="31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4.25">
      <c r="A59" s="67"/>
      <c r="B59" s="67"/>
      <c r="C59" s="31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4.25">
      <c r="A60" s="67"/>
      <c r="B60" s="67"/>
      <c r="C60" s="31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4.25">
      <c r="A61" s="67"/>
      <c r="B61" s="67"/>
      <c r="C61" s="31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4.25">
      <c r="A62" s="67"/>
      <c r="B62" s="67"/>
      <c r="C62" s="31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4.25">
      <c r="A63" s="67"/>
      <c r="B63" s="67"/>
      <c r="C63" s="31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4.25">
      <c r="A64" s="67"/>
      <c r="B64" s="67"/>
      <c r="C64" s="31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4.25">
      <c r="A65" s="67"/>
      <c r="B65" s="67"/>
      <c r="C65" s="31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4.25">
      <c r="A66" s="67"/>
      <c r="B66" s="67"/>
      <c r="C66" s="31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4.25">
      <c r="A67" s="67"/>
      <c r="B67" s="67"/>
      <c r="C67" s="31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4.25">
      <c r="A68" s="67"/>
      <c r="B68" s="67"/>
      <c r="C68" s="31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4.25">
      <c r="A69" s="67"/>
      <c r="B69" s="67"/>
      <c r="C69" s="31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4.25">
      <c r="A70" s="67"/>
      <c r="B70" s="67"/>
      <c r="C70" s="31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4.25">
      <c r="A71" s="67"/>
      <c r="B71" s="67"/>
      <c r="C71" s="31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4.25">
      <c r="A72" s="67"/>
      <c r="B72" s="67"/>
      <c r="C72" s="31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4.25">
      <c r="A73" s="67"/>
      <c r="B73" s="67"/>
      <c r="C73" s="31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4.25">
      <c r="A74" s="67"/>
      <c r="B74" s="67"/>
      <c r="C74" s="31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4.25">
      <c r="A75" s="67"/>
      <c r="B75" s="67"/>
      <c r="C75" s="31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4.25">
      <c r="A76" s="67"/>
      <c r="B76" s="67"/>
      <c r="C76" s="31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4.25">
      <c r="A77" s="67"/>
      <c r="B77" s="67"/>
      <c r="C77" s="31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4.25">
      <c r="A78" s="67"/>
      <c r="B78" s="67"/>
      <c r="C78" s="31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4.25">
      <c r="A79" s="67"/>
      <c r="B79" s="67"/>
      <c r="C79" s="31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4.25">
      <c r="A80" s="67"/>
      <c r="B80" s="67"/>
      <c r="C80" s="31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4.25">
      <c r="A81" s="67"/>
      <c r="B81" s="67"/>
      <c r="C81" s="31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4.25">
      <c r="A82" s="67"/>
      <c r="B82" s="67"/>
      <c r="C82" s="31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4.25">
      <c r="A83" s="67"/>
      <c r="B83" s="67"/>
      <c r="C83" s="31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4.25">
      <c r="A84" s="67"/>
      <c r="B84" s="67"/>
      <c r="C84" s="31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4.25">
      <c r="A85" s="67"/>
      <c r="B85" s="67"/>
      <c r="C85" s="31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4.25">
      <c r="A86" s="67"/>
      <c r="B86" s="67"/>
      <c r="C86" s="31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4.25">
      <c r="A87" s="67"/>
      <c r="B87" s="67"/>
      <c r="C87" s="31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4.25">
      <c r="A88" s="67"/>
      <c r="B88" s="67"/>
      <c r="C88" s="31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4.25">
      <c r="A89" s="67"/>
      <c r="B89" s="67"/>
      <c r="C89" s="31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4.25">
      <c r="A90" s="67"/>
      <c r="B90" s="67"/>
      <c r="C90" s="31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4.25">
      <c r="A91" s="67"/>
      <c r="B91" s="67"/>
      <c r="C91" s="31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4.25">
      <c r="A92" s="67"/>
      <c r="B92" s="67"/>
      <c r="C92" s="31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4.25">
      <c r="A93" s="67"/>
      <c r="B93" s="67"/>
      <c r="C93" s="31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4.25">
      <c r="A94" s="67"/>
      <c r="B94" s="67"/>
      <c r="C94" s="31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4.25">
      <c r="A95" s="67"/>
      <c r="B95" s="67"/>
      <c r="C95" s="31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4.25">
      <c r="A96" s="67"/>
      <c r="B96" s="67"/>
      <c r="C96" s="31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4.25">
      <c r="A97" s="67"/>
      <c r="B97" s="67"/>
      <c r="C97" s="31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4.25">
      <c r="A98" s="67"/>
      <c r="B98" s="67"/>
      <c r="C98" s="31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4.25">
      <c r="A99" s="67"/>
      <c r="B99" s="67"/>
      <c r="C99" s="31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4.25">
      <c r="A100" s="67"/>
      <c r="B100" s="67"/>
      <c r="C100" s="31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4.25">
      <c r="A101" s="67"/>
      <c r="B101" s="67"/>
      <c r="C101" s="31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4.25">
      <c r="A102" s="67"/>
      <c r="B102" s="67"/>
      <c r="C102" s="31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4.25">
      <c r="A103" s="67"/>
      <c r="B103" s="67"/>
      <c r="C103" s="31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4.25">
      <c r="A104" s="67"/>
      <c r="B104" s="67"/>
      <c r="C104" s="31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4.25">
      <c r="A105" s="67"/>
      <c r="B105" s="67"/>
      <c r="C105" s="31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4.25">
      <c r="A106" s="67"/>
      <c r="B106" s="67"/>
      <c r="C106" s="31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4.25">
      <c r="A107" s="67"/>
      <c r="B107" s="67"/>
      <c r="C107" s="31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4.25">
      <c r="A108" s="67"/>
      <c r="B108" s="67"/>
      <c r="C108" s="31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4.25">
      <c r="A109" s="67"/>
      <c r="B109" s="67"/>
      <c r="C109" s="31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4.25">
      <c r="A110" s="67"/>
      <c r="B110" s="67"/>
      <c r="C110" s="31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4.25">
      <c r="A111" s="67"/>
      <c r="B111" s="67"/>
      <c r="C111" s="31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4.25">
      <c r="A112" s="67"/>
      <c r="B112" s="67"/>
      <c r="C112" s="31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4.25">
      <c r="A113" s="67"/>
      <c r="B113" s="67"/>
      <c r="C113" s="31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4.25">
      <c r="A114" s="67"/>
      <c r="B114" s="67"/>
      <c r="C114" s="31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4.25">
      <c r="A115" s="67"/>
      <c r="B115" s="67"/>
      <c r="C115" s="31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4.25">
      <c r="A116" s="67"/>
      <c r="B116" s="67"/>
      <c r="C116" s="31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4.25">
      <c r="A117" s="67"/>
      <c r="B117" s="67"/>
      <c r="C117" s="31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4.25">
      <c r="A118" s="67"/>
      <c r="B118" s="67"/>
      <c r="C118" s="31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4.25">
      <c r="A119" s="67"/>
      <c r="B119" s="67"/>
      <c r="C119" s="31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4.25">
      <c r="A120" s="67"/>
      <c r="B120" s="67"/>
      <c r="C120" s="31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4.25">
      <c r="A121" s="67"/>
      <c r="B121" s="67"/>
      <c r="C121" s="31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4.25">
      <c r="A122" s="67"/>
      <c r="B122" s="67"/>
      <c r="C122" s="31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4.25">
      <c r="A123" s="67"/>
      <c r="B123" s="67"/>
      <c r="C123" s="31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4.25">
      <c r="A124" s="67"/>
      <c r="B124" s="67"/>
      <c r="C124" s="31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4.25">
      <c r="A125" s="67"/>
      <c r="B125" s="67"/>
      <c r="C125" s="31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4.25">
      <c r="A126" s="67"/>
      <c r="B126" s="67"/>
      <c r="C126" s="31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4.25">
      <c r="A127" s="67"/>
      <c r="B127" s="67"/>
      <c r="C127" s="31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4.25">
      <c r="A128" s="67"/>
      <c r="B128" s="67"/>
      <c r="C128" s="31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4.25">
      <c r="A129" s="67"/>
      <c r="B129" s="67"/>
      <c r="C129" s="31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4.25">
      <c r="A130" s="67"/>
      <c r="B130" s="67"/>
      <c r="C130" s="31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4.25">
      <c r="A131" s="67"/>
      <c r="B131" s="67"/>
      <c r="C131" s="31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4.25">
      <c r="A132" s="67"/>
      <c r="B132" s="67"/>
      <c r="C132" s="31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4.25">
      <c r="A133" s="67"/>
      <c r="B133" s="67"/>
      <c r="C133" s="31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4.25">
      <c r="A134" s="67"/>
      <c r="B134" s="67"/>
      <c r="C134" s="31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4.25">
      <c r="A135" s="67"/>
      <c r="B135" s="67"/>
      <c r="C135" s="31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4.25">
      <c r="A136" s="67"/>
      <c r="B136" s="67"/>
      <c r="C136" s="31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4.25">
      <c r="A137" s="67"/>
      <c r="B137" s="67"/>
      <c r="C137" s="31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4.25">
      <c r="A138" s="67"/>
      <c r="B138" s="67"/>
      <c r="C138" s="31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4.25">
      <c r="A139" s="67"/>
      <c r="B139" s="67"/>
      <c r="C139" s="31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4.25">
      <c r="A140" s="67"/>
      <c r="B140" s="67"/>
      <c r="C140" s="31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4.25">
      <c r="A141" s="67"/>
      <c r="B141" s="67"/>
      <c r="C141" s="31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4.25">
      <c r="A142" s="67"/>
      <c r="B142" s="67"/>
      <c r="C142" s="31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4.25">
      <c r="A143" s="67"/>
      <c r="B143" s="67"/>
      <c r="C143" s="31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4.25">
      <c r="A144" s="67"/>
      <c r="B144" s="67"/>
      <c r="C144" s="31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4.25">
      <c r="A145" s="67"/>
      <c r="B145" s="67"/>
      <c r="C145" s="31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4.25">
      <c r="A146" s="67"/>
      <c r="B146" s="67"/>
      <c r="C146" s="31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4.25">
      <c r="A147" s="67"/>
      <c r="B147" s="67"/>
      <c r="C147" s="31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</sheetData>
  <mergeCells count="26">
    <mergeCell ref="O6:O7"/>
    <mergeCell ref="P6:P7"/>
    <mergeCell ref="Q6:Q7"/>
    <mergeCell ref="U6:U7"/>
    <mergeCell ref="V6:V7"/>
    <mergeCell ref="D6:G6"/>
    <mergeCell ref="I6:K6"/>
    <mergeCell ref="L6:L7"/>
    <mergeCell ref="M6:M7"/>
    <mergeCell ref="N6:N7"/>
    <mergeCell ref="A1:Z1"/>
    <mergeCell ref="A2:Z2"/>
    <mergeCell ref="A3:Q3"/>
    <mergeCell ref="R3:Z3"/>
    <mergeCell ref="A4:A7"/>
    <mergeCell ref="B4:B7"/>
    <mergeCell ref="C4:N4"/>
    <mergeCell ref="O4:Q4"/>
    <mergeCell ref="R4:W4"/>
    <mergeCell ref="X4:X7"/>
    <mergeCell ref="W6:W7"/>
    <mergeCell ref="Y4:Y7"/>
    <mergeCell ref="Z4:Z7"/>
    <mergeCell ref="C5:N5"/>
    <mergeCell ref="O5:Q5"/>
    <mergeCell ref="R5:W5"/>
  </mergeCells>
  <phoneticPr fontId="18" type="noConversion"/>
  <conditionalFormatting sqref="B8:B33 B35:B50">
    <cfRule type="duplicateValues" dxfId="4" priority="1"/>
  </conditionalFormatting>
  <pageMargins left="7.874015748031496E-2" right="7.874015748031496E-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D1" sqref="D1"/>
    </sheetView>
  </sheetViews>
  <sheetFormatPr defaultRowHeight="13.5"/>
  <cols>
    <col min="3" max="3" width="9" style="97"/>
    <col min="4" max="4" width="9" customWidth="1"/>
  </cols>
  <sheetData>
    <row r="1" spans="1:4">
      <c r="A1" s="88">
        <v>2136101</v>
      </c>
      <c r="B1" s="88" t="s">
        <v>301</v>
      </c>
      <c r="C1" s="97">
        <v>71.59375</v>
      </c>
      <c r="D1">
        <f>RANK(C1,C$1:C$60,0)</f>
        <v>33</v>
      </c>
    </row>
    <row r="2" spans="1:4">
      <c r="A2" s="89">
        <v>2136102</v>
      </c>
      <c r="B2" s="89" t="s">
        <v>302</v>
      </c>
      <c r="C2" s="97">
        <v>56.243749999999999</v>
      </c>
      <c r="D2">
        <f t="shared" ref="D2:D61" si="0">RANK(C2,C$1:C$60,0)</f>
        <v>59</v>
      </c>
    </row>
    <row r="3" spans="1:4">
      <c r="A3" s="88">
        <v>2136103</v>
      </c>
      <c r="B3" s="88" t="s">
        <v>303</v>
      </c>
      <c r="C3" s="97">
        <v>71.65124999999999</v>
      </c>
      <c r="D3">
        <f t="shared" si="0"/>
        <v>31</v>
      </c>
    </row>
    <row r="4" spans="1:4">
      <c r="A4" s="88">
        <v>2136104</v>
      </c>
      <c r="B4" s="88" t="s">
        <v>304</v>
      </c>
      <c r="C4" s="97">
        <v>72.046249999999986</v>
      </c>
      <c r="D4">
        <f t="shared" si="0"/>
        <v>27</v>
      </c>
    </row>
    <row r="5" spans="1:4">
      <c r="A5" s="88">
        <v>2136106</v>
      </c>
      <c r="B5" s="88" t="s">
        <v>305</v>
      </c>
      <c r="C5" s="97">
        <v>73.14500000000001</v>
      </c>
      <c r="D5">
        <f t="shared" si="0"/>
        <v>16</v>
      </c>
    </row>
    <row r="6" spans="1:4">
      <c r="A6" s="88">
        <v>2136107</v>
      </c>
      <c r="B6" s="88" t="s">
        <v>306</v>
      </c>
      <c r="C6" s="97">
        <v>70.506249999999994</v>
      </c>
      <c r="D6">
        <f t="shared" si="0"/>
        <v>38</v>
      </c>
    </row>
    <row r="7" spans="1:4">
      <c r="A7" s="88">
        <v>2136108</v>
      </c>
      <c r="B7" s="88" t="s">
        <v>307</v>
      </c>
      <c r="C7" s="97">
        <v>72.002499999999998</v>
      </c>
      <c r="D7">
        <f t="shared" si="0"/>
        <v>28</v>
      </c>
    </row>
    <row r="8" spans="1:4">
      <c r="A8" s="89">
        <v>2136109</v>
      </c>
      <c r="B8" s="89" t="s">
        <v>308</v>
      </c>
      <c r="C8" s="97">
        <v>57.952500000000001</v>
      </c>
      <c r="D8">
        <f t="shared" si="0"/>
        <v>58</v>
      </c>
    </row>
    <row r="9" spans="1:4">
      <c r="A9" s="88">
        <v>2136110</v>
      </c>
      <c r="B9" s="88" t="s">
        <v>309</v>
      </c>
      <c r="C9" s="97">
        <v>70.686250000000001</v>
      </c>
      <c r="D9">
        <f t="shared" si="0"/>
        <v>36</v>
      </c>
    </row>
    <row r="10" spans="1:4">
      <c r="A10" s="88">
        <v>2136111</v>
      </c>
      <c r="B10" s="88" t="s">
        <v>310</v>
      </c>
      <c r="C10" s="97">
        <v>67.746250000000003</v>
      </c>
      <c r="D10">
        <f t="shared" si="0"/>
        <v>47</v>
      </c>
    </row>
    <row r="11" spans="1:4">
      <c r="A11" s="89">
        <v>2136113</v>
      </c>
      <c r="B11" s="89" t="s">
        <v>311</v>
      </c>
      <c r="C11" s="97">
        <v>62.178750000000001</v>
      </c>
      <c r="D11">
        <f t="shared" si="0"/>
        <v>55</v>
      </c>
    </row>
    <row r="12" spans="1:4">
      <c r="A12" s="88">
        <v>2136114</v>
      </c>
      <c r="B12" s="88" t="s">
        <v>312</v>
      </c>
      <c r="C12" s="97">
        <v>68.875</v>
      </c>
      <c r="D12">
        <f t="shared" si="0"/>
        <v>41</v>
      </c>
    </row>
    <row r="13" spans="1:4">
      <c r="A13" s="88">
        <v>2136115</v>
      </c>
      <c r="B13" s="88" t="s">
        <v>313</v>
      </c>
      <c r="C13" s="97">
        <v>67.393749999999997</v>
      </c>
      <c r="D13">
        <f t="shared" si="0"/>
        <v>49</v>
      </c>
    </row>
    <row r="14" spans="1:4">
      <c r="A14" s="88">
        <v>2136116</v>
      </c>
      <c r="B14" s="88" t="s">
        <v>314</v>
      </c>
      <c r="C14" s="97">
        <v>62.998750000000001</v>
      </c>
      <c r="D14">
        <f t="shared" si="0"/>
        <v>54</v>
      </c>
    </row>
    <row r="15" spans="1:4">
      <c r="A15" s="88">
        <v>2136117</v>
      </c>
      <c r="B15" s="88" t="s">
        <v>315</v>
      </c>
      <c r="C15" s="97">
        <v>73.082499999999996</v>
      </c>
      <c r="D15">
        <f t="shared" si="0"/>
        <v>17</v>
      </c>
    </row>
    <row r="16" spans="1:4">
      <c r="A16" s="88">
        <v>2136118</v>
      </c>
      <c r="B16" s="88" t="s">
        <v>316</v>
      </c>
      <c r="C16" s="97">
        <v>70.14</v>
      </c>
      <c r="D16">
        <f t="shared" si="0"/>
        <v>40</v>
      </c>
    </row>
    <row r="17" spans="1:4">
      <c r="A17" s="89">
        <v>2136119</v>
      </c>
      <c r="B17" s="89" t="s">
        <v>317</v>
      </c>
      <c r="C17" s="97">
        <v>67.638750000000002</v>
      </c>
      <c r="D17">
        <f t="shared" si="0"/>
        <v>48</v>
      </c>
    </row>
    <row r="18" spans="1:4">
      <c r="A18" s="89">
        <v>2136120</v>
      </c>
      <c r="B18" s="89" t="s">
        <v>318</v>
      </c>
      <c r="C18" s="97">
        <v>72.405000000000001</v>
      </c>
      <c r="D18">
        <f t="shared" si="0"/>
        <v>24</v>
      </c>
    </row>
    <row r="19" spans="1:4">
      <c r="A19" s="88">
        <v>2136121</v>
      </c>
      <c r="B19" s="88" t="s">
        <v>319</v>
      </c>
      <c r="C19" s="97">
        <v>75.313749999999999</v>
      </c>
      <c r="D19">
        <f t="shared" si="0"/>
        <v>6</v>
      </c>
    </row>
    <row r="20" spans="1:4">
      <c r="A20" s="88">
        <v>2136122</v>
      </c>
      <c r="B20" s="88" t="s">
        <v>320</v>
      </c>
      <c r="C20" s="97">
        <v>68.712499999999991</v>
      </c>
      <c r="D20">
        <f t="shared" si="0"/>
        <v>43</v>
      </c>
    </row>
    <row r="21" spans="1:4">
      <c r="A21" s="88">
        <v>2136123</v>
      </c>
      <c r="B21" s="88" t="s">
        <v>321</v>
      </c>
      <c r="C21" s="97">
        <v>71.833749999999995</v>
      </c>
      <c r="D21">
        <f t="shared" si="0"/>
        <v>29</v>
      </c>
    </row>
    <row r="22" spans="1:4">
      <c r="A22" s="88">
        <v>2136124</v>
      </c>
      <c r="B22" s="88" t="s">
        <v>322</v>
      </c>
      <c r="C22" s="97">
        <v>72.965000000000003</v>
      </c>
      <c r="D22">
        <f t="shared" si="0"/>
        <v>20</v>
      </c>
    </row>
    <row r="23" spans="1:4">
      <c r="A23" s="88">
        <v>2136125</v>
      </c>
      <c r="B23" s="88" t="s">
        <v>239</v>
      </c>
      <c r="C23" s="97">
        <v>64.023750000000007</v>
      </c>
      <c r="D23">
        <f t="shared" si="0"/>
        <v>52</v>
      </c>
    </row>
    <row r="24" spans="1:4">
      <c r="A24" s="88">
        <v>2136126</v>
      </c>
      <c r="B24" s="88" t="s">
        <v>323</v>
      </c>
      <c r="C24" s="97">
        <v>73.27624999999999</v>
      </c>
      <c r="D24">
        <f t="shared" si="0"/>
        <v>15</v>
      </c>
    </row>
    <row r="25" spans="1:4">
      <c r="A25" s="88">
        <v>2136127</v>
      </c>
      <c r="B25" s="88" t="s">
        <v>324</v>
      </c>
      <c r="C25" s="97">
        <v>73.504999999999995</v>
      </c>
      <c r="D25">
        <f t="shared" si="0"/>
        <v>13</v>
      </c>
    </row>
    <row r="26" spans="1:4">
      <c r="A26" s="88">
        <v>2136128</v>
      </c>
      <c r="B26" s="88" t="s">
        <v>325</v>
      </c>
      <c r="C26" s="97">
        <v>66.46875</v>
      </c>
      <c r="D26">
        <f t="shared" si="0"/>
        <v>50</v>
      </c>
    </row>
    <row r="27" spans="1:4">
      <c r="A27" s="88">
        <v>2136129</v>
      </c>
      <c r="B27" s="88" t="s">
        <v>326</v>
      </c>
      <c r="C27" s="97">
        <v>71.45</v>
      </c>
      <c r="D27">
        <f t="shared" si="0"/>
        <v>34</v>
      </c>
    </row>
    <row r="28" spans="1:4">
      <c r="A28" s="88">
        <v>2136132</v>
      </c>
      <c r="B28" s="88" t="s">
        <v>410</v>
      </c>
      <c r="C28" s="97">
        <v>70.236249999999998</v>
      </c>
      <c r="D28">
        <f t="shared" si="0"/>
        <v>39</v>
      </c>
    </row>
    <row r="29" spans="1:4">
      <c r="A29" s="89">
        <v>2136133</v>
      </c>
      <c r="B29" s="89" t="s">
        <v>327</v>
      </c>
      <c r="C29" s="97">
        <v>53.927</v>
      </c>
      <c r="D29">
        <f t="shared" si="0"/>
        <v>60</v>
      </c>
    </row>
    <row r="30" spans="1:4">
      <c r="A30" s="38">
        <v>2136201</v>
      </c>
      <c r="B30" s="38" t="s">
        <v>241</v>
      </c>
      <c r="C30" s="97">
        <v>70.62</v>
      </c>
      <c r="D30">
        <f t="shared" si="0"/>
        <v>37</v>
      </c>
    </row>
    <row r="31" spans="1:4">
      <c r="A31" s="38" t="s">
        <v>242</v>
      </c>
      <c r="B31" s="38" t="s">
        <v>243</v>
      </c>
      <c r="C31" s="97">
        <v>72.992000000000004</v>
      </c>
      <c r="D31">
        <f t="shared" si="0"/>
        <v>19</v>
      </c>
    </row>
    <row r="32" spans="1:4">
      <c r="A32" s="38" t="s">
        <v>244</v>
      </c>
      <c r="B32" s="38" t="s">
        <v>245</v>
      </c>
      <c r="C32" s="97">
        <v>68.617000000000004</v>
      </c>
      <c r="D32">
        <f t="shared" si="0"/>
        <v>46</v>
      </c>
    </row>
    <row r="33" spans="1:4">
      <c r="A33" s="38" t="s">
        <v>246</v>
      </c>
      <c r="B33" s="38" t="s">
        <v>247</v>
      </c>
      <c r="C33" s="97">
        <v>68.789999999999992</v>
      </c>
      <c r="D33">
        <f t="shared" si="0"/>
        <v>42</v>
      </c>
    </row>
    <row r="34" spans="1:4">
      <c r="A34" s="38" t="s">
        <v>248</v>
      </c>
      <c r="B34" s="38" t="s">
        <v>249</v>
      </c>
      <c r="C34" s="97">
        <v>74.47999999999999</v>
      </c>
      <c r="D34">
        <f t="shared" si="0"/>
        <v>11</v>
      </c>
    </row>
    <row r="35" spans="1:4">
      <c r="A35" s="38" t="s">
        <v>250</v>
      </c>
      <c r="B35" s="38" t="s">
        <v>251</v>
      </c>
      <c r="C35" s="97">
        <v>76.747</v>
      </c>
      <c r="D35">
        <f t="shared" si="0"/>
        <v>2</v>
      </c>
    </row>
    <row r="36" spans="1:4">
      <c r="A36" s="38" t="s">
        <v>252</v>
      </c>
      <c r="B36" s="38" t="s">
        <v>253</v>
      </c>
      <c r="C36" s="97">
        <v>77.036999999999992</v>
      </c>
      <c r="D36">
        <f t="shared" si="0"/>
        <v>1</v>
      </c>
    </row>
    <row r="37" spans="1:4">
      <c r="A37" s="38" t="s">
        <v>254</v>
      </c>
      <c r="B37" s="38" t="s">
        <v>255</v>
      </c>
      <c r="C37" s="97">
        <v>72.23599999999999</v>
      </c>
      <c r="D37">
        <f t="shared" si="0"/>
        <v>25</v>
      </c>
    </row>
    <row r="38" spans="1:4">
      <c r="A38" s="81" t="s">
        <v>256</v>
      </c>
      <c r="B38" s="81" t="s">
        <v>257</v>
      </c>
      <c r="C38" s="97">
        <v>63.45</v>
      </c>
      <c r="D38">
        <f t="shared" si="0"/>
        <v>53</v>
      </c>
    </row>
    <row r="39" spans="1:4">
      <c r="A39" s="38" t="s">
        <v>258</v>
      </c>
      <c r="B39" s="38" t="s">
        <v>259</v>
      </c>
      <c r="C39" s="97">
        <v>72.488</v>
      </c>
      <c r="D39">
        <f t="shared" si="0"/>
        <v>23</v>
      </c>
    </row>
    <row r="40" spans="1:4">
      <c r="A40" s="38" t="s">
        <v>260</v>
      </c>
      <c r="B40" s="38" t="s">
        <v>261</v>
      </c>
      <c r="C40" s="97">
        <v>76.087999999999994</v>
      </c>
      <c r="D40">
        <f t="shared" si="0"/>
        <v>4</v>
      </c>
    </row>
    <row r="41" spans="1:4">
      <c r="A41" s="81" t="s">
        <v>262</v>
      </c>
      <c r="B41" s="81" t="s">
        <v>263</v>
      </c>
      <c r="C41" s="97">
        <v>60.100999999999992</v>
      </c>
      <c r="D41">
        <f t="shared" si="0"/>
        <v>57</v>
      </c>
    </row>
    <row r="42" spans="1:4">
      <c r="A42" s="38" t="s">
        <v>264</v>
      </c>
      <c r="B42" s="38" t="s">
        <v>265</v>
      </c>
      <c r="C42" s="97">
        <v>74.515999999999991</v>
      </c>
      <c r="D42">
        <f t="shared" si="0"/>
        <v>10</v>
      </c>
    </row>
    <row r="43" spans="1:4">
      <c r="A43" s="81" t="s">
        <v>266</v>
      </c>
      <c r="B43" s="81" t="s">
        <v>267</v>
      </c>
      <c r="C43" s="97">
        <v>66.320999999999998</v>
      </c>
      <c r="D43">
        <f t="shared" si="0"/>
        <v>51</v>
      </c>
    </row>
    <row r="44" spans="1:4">
      <c r="A44" s="38" t="s">
        <v>268</v>
      </c>
      <c r="B44" s="38" t="s">
        <v>238</v>
      </c>
      <c r="C44" s="97">
        <v>75.45</v>
      </c>
      <c r="D44">
        <f t="shared" si="0"/>
        <v>5</v>
      </c>
    </row>
    <row r="45" spans="1:4">
      <c r="A45" s="38" t="s">
        <v>269</v>
      </c>
      <c r="B45" s="38" t="s">
        <v>408</v>
      </c>
      <c r="C45" s="97">
        <v>72.622</v>
      </c>
      <c r="D45">
        <f t="shared" si="0"/>
        <v>22</v>
      </c>
    </row>
    <row r="46" spans="1:4">
      <c r="A46" s="38" t="s">
        <v>270</v>
      </c>
      <c r="B46" s="38" t="s">
        <v>271</v>
      </c>
      <c r="C46" s="97">
        <v>76.364999999999995</v>
      </c>
      <c r="D46">
        <f t="shared" si="0"/>
        <v>3</v>
      </c>
    </row>
    <row r="47" spans="1:4">
      <c r="A47" s="38" t="s">
        <v>272</v>
      </c>
      <c r="B47" s="38" t="s">
        <v>273</v>
      </c>
      <c r="C47" s="97">
        <v>74.171999999999997</v>
      </c>
      <c r="D47">
        <f t="shared" si="0"/>
        <v>12</v>
      </c>
    </row>
    <row r="48" spans="1:4">
      <c r="A48" s="38" t="s">
        <v>274</v>
      </c>
      <c r="B48" s="38" t="s">
        <v>275</v>
      </c>
      <c r="C48" s="97">
        <v>71.752999999999986</v>
      </c>
      <c r="D48">
        <f t="shared" si="0"/>
        <v>30</v>
      </c>
    </row>
    <row r="49" spans="1:4">
      <c r="A49" s="38" t="s">
        <v>276</v>
      </c>
      <c r="B49" s="38" t="s">
        <v>277</v>
      </c>
      <c r="C49" s="97">
        <v>73.037999999999997</v>
      </c>
      <c r="D49">
        <f t="shared" si="0"/>
        <v>18</v>
      </c>
    </row>
    <row r="50" spans="1:4">
      <c r="A50" s="38" t="s">
        <v>278</v>
      </c>
      <c r="B50" s="38" t="s">
        <v>279</v>
      </c>
      <c r="C50" s="97">
        <v>74.630999999999986</v>
      </c>
      <c r="D50">
        <f t="shared" si="0"/>
        <v>8</v>
      </c>
    </row>
    <row r="51" spans="1:4">
      <c r="A51" s="38" t="s">
        <v>280</v>
      </c>
      <c r="B51" s="38" t="s">
        <v>281</v>
      </c>
      <c r="C51" s="97">
        <v>75.002999999999986</v>
      </c>
      <c r="D51">
        <f t="shared" si="0"/>
        <v>7</v>
      </c>
    </row>
    <row r="52" spans="1:4">
      <c r="A52" s="38" t="s">
        <v>282</v>
      </c>
      <c r="B52" s="38" t="s">
        <v>283</v>
      </c>
      <c r="C52" s="97">
        <v>73.474999999999994</v>
      </c>
      <c r="D52">
        <f t="shared" si="0"/>
        <v>14</v>
      </c>
    </row>
    <row r="53" spans="1:4">
      <c r="A53" s="38" t="s">
        <v>284</v>
      </c>
      <c r="B53" s="38" t="s">
        <v>285</v>
      </c>
      <c r="C53" s="97">
        <v>72.184999999999988</v>
      </c>
      <c r="D53">
        <f t="shared" si="0"/>
        <v>26</v>
      </c>
    </row>
    <row r="54" spans="1:4">
      <c r="A54" s="38" t="s">
        <v>286</v>
      </c>
      <c r="B54" s="38" t="s">
        <v>287</v>
      </c>
      <c r="C54" s="97">
        <v>71.62</v>
      </c>
      <c r="D54">
        <f t="shared" si="0"/>
        <v>32</v>
      </c>
    </row>
    <row r="55" spans="1:4">
      <c r="A55" s="38" t="s">
        <v>288</v>
      </c>
      <c r="B55" s="38" t="s">
        <v>289</v>
      </c>
      <c r="C55" s="97">
        <v>68.639999999999986</v>
      </c>
      <c r="D55">
        <f t="shared" si="0"/>
        <v>45</v>
      </c>
    </row>
    <row r="56" spans="1:4">
      <c r="A56" s="38" t="s">
        <v>290</v>
      </c>
      <c r="B56" s="38" t="s">
        <v>291</v>
      </c>
      <c r="C56" s="97">
        <v>68.662999999999997</v>
      </c>
      <c r="D56">
        <f t="shared" si="0"/>
        <v>44</v>
      </c>
    </row>
    <row r="57" spans="1:4">
      <c r="A57" s="38" t="s">
        <v>292</v>
      </c>
      <c r="B57" s="38" t="s">
        <v>293</v>
      </c>
      <c r="C57" s="97">
        <v>72.863</v>
      </c>
      <c r="D57">
        <f t="shared" si="0"/>
        <v>21</v>
      </c>
    </row>
    <row r="58" spans="1:4">
      <c r="A58" s="81" t="s">
        <v>294</v>
      </c>
      <c r="B58" s="81" t="s">
        <v>295</v>
      </c>
      <c r="C58" s="97">
        <v>71.033000000000001</v>
      </c>
      <c r="D58">
        <f t="shared" si="0"/>
        <v>35</v>
      </c>
    </row>
    <row r="59" spans="1:4">
      <c r="A59" s="81" t="s">
        <v>296</v>
      </c>
      <c r="B59" s="81" t="s">
        <v>297</v>
      </c>
      <c r="C59" s="97">
        <v>60.341999999999999</v>
      </c>
      <c r="D59">
        <f t="shared" si="0"/>
        <v>56</v>
      </c>
    </row>
    <row r="60" spans="1:4">
      <c r="A60" s="38" t="s">
        <v>298</v>
      </c>
      <c r="B60" s="38" t="s">
        <v>299</v>
      </c>
      <c r="C60" s="97">
        <v>74.521999999999991</v>
      </c>
      <c r="D60">
        <f t="shared" si="0"/>
        <v>9</v>
      </c>
    </row>
    <row r="61" spans="1:4">
      <c r="D61" t="e">
        <f t="shared" si="0"/>
        <v>#N/A</v>
      </c>
    </row>
  </sheetData>
  <phoneticPr fontId="18" type="noConversion"/>
  <conditionalFormatting sqref="B1:B29">
    <cfRule type="duplicateValues" dxfId="3" priority="2"/>
  </conditionalFormatting>
  <conditionalFormatting sqref="B30:B59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0" workbookViewId="0">
      <selection activeCell="D39" sqref="D39:D72"/>
    </sheetView>
  </sheetViews>
  <sheetFormatPr defaultRowHeight="13.5"/>
  <cols>
    <col min="3" max="3" width="9" style="97"/>
  </cols>
  <sheetData>
    <row r="1" spans="1:4">
      <c r="A1" s="37" t="s">
        <v>95</v>
      </c>
      <c r="B1" s="37" t="s">
        <v>96</v>
      </c>
      <c r="C1" s="33">
        <v>71.457999999999998</v>
      </c>
      <c r="D1">
        <f>RANK(C1,C$1:C$72,0)</f>
        <v>35</v>
      </c>
    </row>
    <row r="2" spans="1:4">
      <c r="A2" s="37" t="s">
        <v>97</v>
      </c>
      <c r="B2" s="37" t="s">
        <v>98</v>
      </c>
      <c r="C2" s="33">
        <v>78.965999999999994</v>
      </c>
      <c r="D2">
        <f t="shared" ref="D2:D65" si="0">RANK(C2,C$1:C$72,0)</f>
        <v>7</v>
      </c>
    </row>
    <row r="3" spans="1:4">
      <c r="A3" s="37" t="s">
        <v>99</v>
      </c>
      <c r="B3" s="37" t="s">
        <v>100</v>
      </c>
      <c r="C3" s="33">
        <v>67.930000000000007</v>
      </c>
      <c r="D3">
        <f t="shared" si="0"/>
        <v>47</v>
      </c>
    </row>
    <row r="4" spans="1:4">
      <c r="A4" s="37" t="s">
        <v>101</v>
      </c>
      <c r="B4" s="37" t="s">
        <v>102</v>
      </c>
      <c r="C4" s="33">
        <v>72.83</v>
      </c>
      <c r="D4">
        <f t="shared" si="0"/>
        <v>27</v>
      </c>
    </row>
    <row r="5" spans="1:4">
      <c r="A5" s="37" t="s">
        <v>103</v>
      </c>
      <c r="B5" s="37" t="s">
        <v>104</v>
      </c>
      <c r="C5" s="33">
        <v>80.45</v>
      </c>
      <c r="D5">
        <f t="shared" si="0"/>
        <v>5</v>
      </c>
    </row>
    <row r="6" spans="1:4">
      <c r="A6" s="37" t="s">
        <v>105</v>
      </c>
      <c r="B6" s="37" t="s">
        <v>106</v>
      </c>
      <c r="C6" s="33">
        <v>72.658000000000001</v>
      </c>
      <c r="D6">
        <f t="shared" si="0"/>
        <v>30</v>
      </c>
    </row>
    <row r="7" spans="1:4">
      <c r="A7" s="37" t="s">
        <v>107</v>
      </c>
      <c r="B7" s="37" t="s">
        <v>108</v>
      </c>
      <c r="C7" s="33">
        <v>81.091999999999999</v>
      </c>
      <c r="D7">
        <f t="shared" si="0"/>
        <v>4</v>
      </c>
    </row>
    <row r="8" spans="1:4">
      <c r="A8" s="37" t="s">
        <v>109</v>
      </c>
      <c r="B8" s="37" t="s">
        <v>110</v>
      </c>
      <c r="C8" s="33">
        <v>73.182999999999993</v>
      </c>
      <c r="D8">
        <f t="shared" si="0"/>
        <v>25</v>
      </c>
    </row>
    <row r="9" spans="1:4">
      <c r="A9" s="37" t="s">
        <v>111</v>
      </c>
      <c r="B9" s="37" t="s">
        <v>112</v>
      </c>
      <c r="C9" s="33">
        <v>74.349999999999994</v>
      </c>
      <c r="D9">
        <f t="shared" si="0"/>
        <v>20</v>
      </c>
    </row>
    <row r="10" spans="1:4">
      <c r="A10" s="37" t="s">
        <v>113</v>
      </c>
      <c r="B10" s="37" t="s">
        <v>114</v>
      </c>
      <c r="C10" s="33">
        <v>70.290999999999997</v>
      </c>
      <c r="D10">
        <f t="shared" si="0"/>
        <v>40</v>
      </c>
    </row>
    <row r="11" spans="1:4">
      <c r="A11" s="37" t="s">
        <v>115</v>
      </c>
      <c r="B11" s="37" t="s">
        <v>116</v>
      </c>
      <c r="C11" s="33">
        <v>71.527999999999992</v>
      </c>
      <c r="D11">
        <f t="shared" si="0"/>
        <v>34</v>
      </c>
    </row>
    <row r="12" spans="1:4">
      <c r="A12" s="37" t="s">
        <v>117</v>
      </c>
      <c r="B12" s="37" t="s">
        <v>118</v>
      </c>
      <c r="C12" s="33">
        <v>68.328000000000003</v>
      </c>
      <c r="D12">
        <f t="shared" si="0"/>
        <v>45</v>
      </c>
    </row>
    <row r="13" spans="1:4">
      <c r="A13" s="37" t="s">
        <v>119</v>
      </c>
      <c r="B13" s="37" t="s">
        <v>120</v>
      </c>
      <c r="C13" s="33">
        <v>66.975000000000009</v>
      </c>
      <c r="D13">
        <f t="shared" si="0"/>
        <v>51</v>
      </c>
    </row>
    <row r="14" spans="1:4">
      <c r="A14" s="52" t="s">
        <v>121</v>
      </c>
      <c r="B14" s="52" t="s">
        <v>122</v>
      </c>
      <c r="C14" s="56">
        <v>63.673999999999999</v>
      </c>
      <c r="D14">
        <f t="shared" si="0"/>
        <v>61</v>
      </c>
    </row>
    <row r="15" spans="1:4">
      <c r="A15" s="52" t="s">
        <v>123</v>
      </c>
      <c r="B15" s="52" t="s">
        <v>124</v>
      </c>
      <c r="C15" s="56">
        <v>64.619</v>
      </c>
      <c r="D15">
        <f t="shared" si="0"/>
        <v>60</v>
      </c>
    </row>
    <row r="16" spans="1:4">
      <c r="A16" s="37" t="s">
        <v>125</v>
      </c>
      <c r="B16" s="37" t="s">
        <v>126</v>
      </c>
      <c r="C16" s="33">
        <v>70.325000000000003</v>
      </c>
      <c r="D16">
        <f t="shared" si="0"/>
        <v>39</v>
      </c>
    </row>
    <row r="17" spans="1:4">
      <c r="A17" s="37" t="s">
        <v>127</v>
      </c>
      <c r="B17" s="37" t="s">
        <v>128</v>
      </c>
      <c r="C17" s="33">
        <v>75.122</v>
      </c>
      <c r="D17">
        <f t="shared" si="0"/>
        <v>14</v>
      </c>
    </row>
    <row r="18" spans="1:4">
      <c r="A18" s="28">
        <v>2033119</v>
      </c>
      <c r="B18" s="28" t="s">
        <v>129</v>
      </c>
      <c r="C18" s="33">
        <v>73.801999999999992</v>
      </c>
      <c r="D18">
        <f t="shared" si="0"/>
        <v>21</v>
      </c>
    </row>
    <row r="19" spans="1:4">
      <c r="A19" s="37" t="s">
        <v>130</v>
      </c>
      <c r="B19" s="37" t="s">
        <v>131</v>
      </c>
      <c r="C19" s="33">
        <v>63.241</v>
      </c>
      <c r="D19">
        <f t="shared" si="0"/>
        <v>62</v>
      </c>
    </row>
    <row r="20" spans="1:4">
      <c r="A20" s="37" t="s">
        <v>132</v>
      </c>
      <c r="B20" s="37" t="s">
        <v>133</v>
      </c>
      <c r="C20" s="33">
        <v>58.936999999999998</v>
      </c>
      <c r="D20">
        <f t="shared" si="0"/>
        <v>70</v>
      </c>
    </row>
    <row r="21" spans="1:4">
      <c r="A21" s="37" t="s">
        <v>134</v>
      </c>
      <c r="B21" s="37" t="s">
        <v>135</v>
      </c>
      <c r="C21" s="33">
        <v>64.710999999999999</v>
      </c>
      <c r="D21">
        <f t="shared" si="0"/>
        <v>59</v>
      </c>
    </row>
    <row r="22" spans="1:4">
      <c r="A22" s="37" t="s">
        <v>136</v>
      </c>
      <c r="B22" s="37" t="s">
        <v>137</v>
      </c>
      <c r="C22" s="33">
        <v>67.757999999999996</v>
      </c>
      <c r="D22">
        <f t="shared" si="0"/>
        <v>48</v>
      </c>
    </row>
    <row r="23" spans="1:4">
      <c r="A23" s="52" t="s">
        <v>138</v>
      </c>
      <c r="B23" s="52" t="s">
        <v>139</v>
      </c>
      <c r="C23" s="56">
        <v>62.569999999999993</v>
      </c>
      <c r="D23">
        <f t="shared" si="0"/>
        <v>65</v>
      </c>
    </row>
    <row r="24" spans="1:4">
      <c r="A24" s="37" t="s">
        <v>140</v>
      </c>
      <c r="B24" s="37" t="s">
        <v>141</v>
      </c>
      <c r="C24" s="33">
        <v>68.691000000000003</v>
      </c>
      <c r="D24">
        <f t="shared" si="0"/>
        <v>44</v>
      </c>
    </row>
    <row r="25" spans="1:4">
      <c r="A25" s="37" t="s">
        <v>142</v>
      </c>
      <c r="B25" s="37" t="s">
        <v>143</v>
      </c>
      <c r="C25" s="33">
        <v>63.183999999999997</v>
      </c>
      <c r="D25">
        <f t="shared" si="0"/>
        <v>64</v>
      </c>
    </row>
    <row r="26" spans="1:4">
      <c r="A26" s="52" t="s">
        <v>144</v>
      </c>
      <c r="B26" s="52" t="s">
        <v>145</v>
      </c>
      <c r="C26" s="56">
        <v>61.457999999999998</v>
      </c>
      <c r="D26">
        <f t="shared" si="0"/>
        <v>68</v>
      </c>
    </row>
    <row r="27" spans="1:4">
      <c r="A27" s="37" t="s">
        <v>146</v>
      </c>
      <c r="B27" s="37" t="s">
        <v>147</v>
      </c>
      <c r="C27" s="33">
        <v>75.189000000000007</v>
      </c>
      <c r="D27">
        <f t="shared" si="0"/>
        <v>13</v>
      </c>
    </row>
    <row r="28" spans="1:4">
      <c r="A28" s="37" t="s">
        <v>148</v>
      </c>
      <c r="B28" s="37" t="s">
        <v>149</v>
      </c>
      <c r="C28" s="33">
        <v>64.763000000000005</v>
      </c>
      <c r="D28">
        <f t="shared" si="0"/>
        <v>58</v>
      </c>
    </row>
    <row r="29" spans="1:4">
      <c r="A29" s="52" t="s">
        <v>150</v>
      </c>
      <c r="B29" s="52" t="s">
        <v>151</v>
      </c>
      <c r="C29" s="56">
        <v>65.153000000000006</v>
      </c>
      <c r="D29">
        <f t="shared" si="0"/>
        <v>57</v>
      </c>
    </row>
    <row r="30" spans="1:4">
      <c r="A30" s="37" t="s">
        <v>152</v>
      </c>
      <c r="B30" s="37" t="s">
        <v>153</v>
      </c>
      <c r="C30" s="33">
        <v>75.554999999999993</v>
      </c>
      <c r="D30">
        <f t="shared" si="0"/>
        <v>12</v>
      </c>
    </row>
    <row r="31" spans="1:4">
      <c r="A31" s="52" t="s">
        <v>154</v>
      </c>
      <c r="B31" s="52" t="s">
        <v>155</v>
      </c>
      <c r="C31" s="56">
        <v>59.757999999999996</v>
      </c>
      <c r="D31">
        <f t="shared" si="0"/>
        <v>69</v>
      </c>
    </row>
    <row r="32" spans="1:4">
      <c r="A32" s="37" t="s">
        <v>156</v>
      </c>
      <c r="B32" s="37" t="s">
        <v>157</v>
      </c>
      <c r="C32" s="33">
        <v>66.388000000000005</v>
      </c>
      <c r="D32">
        <f t="shared" si="0"/>
        <v>56</v>
      </c>
    </row>
    <row r="33" spans="1:4">
      <c r="A33" s="52" t="s">
        <v>158</v>
      </c>
      <c r="B33" s="52" t="s">
        <v>159</v>
      </c>
      <c r="C33" s="56">
        <v>53.325000000000003</v>
      </c>
      <c r="D33">
        <f t="shared" si="0"/>
        <v>72</v>
      </c>
    </row>
    <row r="34" spans="1:4">
      <c r="A34" s="37" t="s">
        <v>160</v>
      </c>
      <c r="B34" s="37" t="s">
        <v>161</v>
      </c>
      <c r="C34" s="33">
        <v>73.307999999999993</v>
      </c>
      <c r="D34">
        <f t="shared" si="0"/>
        <v>24</v>
      </c>
    </row>
    <row r="35" spans="1:4">
      <c r="A35" s="57">
        <v>2033138</v>
      </c>
      <c r="B35" s="52" t="s">
        <v>162</v>
      </c>
      <c r="C35" s="56">
        <v>62.063000000000002</v>
      </c>
      <c r="D35">
        <f t="shared" si="0"/>
        <v>66</v>
      </c>
    </row>
    <row r="36" spans="1:4">
      <c r="A36" s="37" t="s">
        <v>163</v>
      </c>
      <c r="B36" s="37" t="s">
        <v>164</v>
      </c>
      <c r="C36" s="33">
        <v>83.066999999999993</v>
      </c>
      <c r="D36">
        <f t="shared" si="0"/>
        <v>3</v>
      </c>
    </row>
    <row r="37" spans="1:4">
      <c r="A37" s="52" t="s">
        <v>165</v>
      </c>
      <c r="B37" s="52" t="s">
        <v>166</v>
      </c>
      <c r="C37" s="56">
        <v>55.307999999999993</v>
      </c>
      <c r="D37">
        <f t="shared" si="0"/>
        <v>71</v>
      </c>
    </row>
    <row r="38" spans="1:4">
      <c r="A38" s="37" t="s">
        <v>167</v>
      </c>
      <c r="B38" s="37" t="s">
        <v>168</v>
      </c>
      <c r="C38" s="33">
        <v>67.388000000000005</v>
      </c>
      <c r="D38">
        <f t="shared" si="0"/>
        <v>50</v>
      </c>
    </row>
    <row r="39" spans="1:4">
      <c r="A39" s="38" t="s">
        <v>170</v>
      </c>
      <c r="B39" s="38" t="s">
        <v>171</v>
      </c>
      <c r="C39" s="97">
        <v>74.593749999999986</v>
      </c>
      <c r="D39">
        <f t="shared" si="0"/>
        <v>19</v>
      </c>
    </row>
    <row r="40" spans="1:4">
      <c r="A40" s="38" t="s">
        <v>172</v>
      </c>
      <c r="B40" s="38" t="s">
        <v>173</v>
      </c>
      <c r="C40" s="97">
        <v>79.412499999999994</v>
      </c>
      <c r="D40">
        <f t="shared" si="0"/>
        <v>6</v>
      </c>
    </row>
    <row r="41" spans="1:4">
      <c r="A41" s="38" t="s">
        <v>174</v>
      </c>
      <c r="B41" s="38" t="s">
        <v>175</v>
      </c>
      <c r="C41" s="97">
        <v>74.712500000000006</v>
      </c>
      <c r="D41">
        <f t="shared" si="0"/>
        <v>15</v>
      </c>
    </row>
    <row r="42" spans="1:4">
      <c r="A42" s="38" t="s">
        <v>176</v>
      </c>
      <c r="B42" s="38" t="s">
        <v>177</v>
      </c>
      <c r="C42" s="97">
        <v>66.931250000000006</v>
      </c>
      <c r="D42">
        <f t="shared" si="0"/>
        <v>52</v>
      </c>
    </row>
    <row r="43" spans="1:4">
      <c r="A43" s="38" t="s">
        <v>178</v>
      </c>
      <c r="B43" s="38" t="s">
        <v>179</v>
      </c>
      <c r="C43" s="97">
        <v>70.584999999999994</v>
      </c>
      <c r="D43">
        <f t="shared" si="0"/>
        <v>38</v>
      </c>
    </row>
    <row r="44" spans="1:4">
      <c r="A44" s="38" t="s">
        <v>180</v>
      </c>
      <c r="B44" s="38" t="s">
        <v>181</v>
      </c>
      <c r="C44" s="97">
        <v>66.56</v>
      </c>
      <c r="D44">
        <f t="shared" si="0"/>
        <v>55</v>
      </c>
    </row>
    <row r="45" spans="1:4">
      <c r="A45" s="38" t="s">
        <v>182</v>
      </c>
      <c r="B45" s="38" t="s">
        <v>183</v>
      </c>
      <c r="C45" s="97">
        <v>66.634999999999991</v>
      </c>
      <c r="D45">
        <f t="shared" si="0"/>
        <v>54</v>
      </c>
    </row>
    <row r="46" spans="1:4">
      <c r="A46" s="38" t="s">
        <v>184</v>
      </c>
      <c r="B46" s="38" t="s">
        <v>185</v>
      </c>
      <c r="C46" s="97">
        <v>72.203749999999999</v>
      </c>
      <c r="D46">
        <f t="shared" si="0"/>
        <v>33</v>
      </c>
    </row>
    <row r="47" spans="1:4">
      <c r="A47" s="38" t="s">
        <v>186</v>
      </c>
      <c r="B47" s="38" t="s">
        <v>187</v>
      </c>
      <c r="C47" s="97">
        <v>71.047499999999999</v>
      </c>
      <c r="D47">
        <f t="shared" si="0"/>
        <v>37</v>
      </c>
    </row>
    <row r="48" spans="1:4">
      <c r="A48" s="38" t="s">
        <v>188</v>
      </c>
      <c r="B48" s="38" t="s">
        <v>189</v>
      </c>
      <c r="C48" s="97">
        <v>63.186250000000001</v>
      </c>
      <c r="D48">
        <f t="shared" si="0"/>
        <v>63</v>
      </c>
    </row>
    <row r="49" spans="1:4">
      <c r="A49" s="38" t="s">
        <v>190</v>
      </c>
      <c r="B49" s="38" t="s">
        <v>191</v>
      </c>
      <c r="C49" s="97">
        <v>72.247500000000002</v>
      </c>
      <c r="D49">
        <f t="shared" si="0"/>
        <v>31</v>
      </c>
    </row>
    <row r="50" spans="1:4">
      <c r="A50" s="36" t="s">
        <v>192</v>
      </c>
      <c r="B50" s="36" t="s">
        <v>193</v>
      </c>
      <c r="C50" s="97">
        <v>61.782499999999999</v>
      </c>
      <c r="D50">
        <f t="shared" si="0"/>
        <v>67</v>
      </c>
    </row>
    <row r="51" spans="1:4">
      <c r="A51" s="38" t="s">
        <v>194</v>
      </c>
      <c r="B51" s="38" t="s">
        <v>195</v>
      </c>
      <c r="C51" s="97">
        <v>69.666249999999991</v>
      </c>
      <c r="D51">
        <f t="shared" si="0"/>
        <v>41</v>
      </c>
    </row>
    <row r="52" spans="1:4">
      <c r="A52" s="38" t="s">
        <v>196</v>
      </c>
      <c r="B52" s="38" t="s">
        <v>197</v>
      </c>
      <c r="C52" s="97">
        <v>69.428749999999994</v>
      </c>
      <c r="D52">
        <f t="shared" si="0"/>
        <v>43</v>
      </c>
    </row>
    <row r="53" spans="1:4">
      <c r="A53" s="38" t="s">
        <v>198</v>
      </c>
      <c r="B53" s="38" t="s">
        <v>199</v>
      </c>
      <c r="C53" s="97">
        <v>71.106250000000003</v>
      </c>
      <c r="D53">
        <f t="shared" si="0"/>
        <v>36</v>
      </c>
    </row>
    <row r="54" spans="1:4">
      <c r="A54" s="38" t="s">
        <v>200</v>
      </c>
      <c r="B54" s="38" t="s">
        <v>201</v>
      </c>
      <c r="C54" s="97">
        <v>84.825000000000003</v>
      </c>
      <c r="D54">
        <f t="shared" si="0"/>
        <v>1</v>
      </c>
    </row>
    <row r="55" spans="1:4">
      <c r="A55" s="38" t="s">
        <v>202</v>
      </c>
      <c r="B55" s="38" t="s">
        <v>203</v>
      </c>
      <c r="C55" s="97">
        <v>76.677499999999995</v>
      </c>
      <c r="D55">
        <f t="shared" si="0"/>
        <v>10</v>
      </c>
    </row>
    <row r="56" spans="1:4">
      <c r="A56" s="38" t="s">
        <v>204</v>
      </c>
      <c r="B56" s="38" t="s">
        <v>205</v>
      </c>
      <c r="C56" s="97">
        <v>83.362499999999997</v>
      </c>
      <c r="D56">
        <f t="shared" si="0"/>
        <v>2</v>
      </c>
    </row>
    <row r="57" spans="1:4">
      <c r="A57" s="38" t="s">
        <v>206</v>
      </c>
      <c r="B57" s="38" t="s">
        <v>207</v>
      </c>
      <c r="C57" s="97">
        <v>76.41</v>
      </c>
      <c r="D57">
        <f t="shared" si="0"/>
        <v>11</v>
      </c>
    </row>
    <row r="58" spans="1:4">
      <c r="A58" s="38" t="s">
        <v>208</v>
      </c>
      <c r="B58" s="38" t="s">
        <v>209</v>
      </c>
      <c r="C58" s="97">
        <v>77.116249999999994</v>
      </c>
      <c r="D58">
        <f t="shared" si="0"/>
        <v>8</v>
      </c>
    </row>
    <row r="59" spans="1:4">
      <c r="A59" s="38" t="s">
        <v>210</v>
      </c>
      <c r="B59" s="38" t="s">
        <v>211</v>
      </c>
      <c r="C59" s="97">
        <v>76.812499999999986</v>
      </c>
      <c r="D59">
        <f t="shared" si="0"/>
        <v>9</v>
      </c>
    </row>
    <row r="60" spans="1:4">
      <c r="A60" s="38" t="s">
        <v>212</v>
      </c>
      <c r="B60" s="38" t="s">
        <v>213</v>
      </c>
      <c r="C60" s="97">
        <v>73.397499999999994</v>
      </c>
      <c r="D60">
        <f t="shared" si="0"/>
        <v>23</v>
      </c>
    </row>
    <row r="61" spans="1:4">
      <c r="A61" s="38" t="s">
        <v>214</v>
      </c>
      <c r="B61" s="38" t="s">
        <v>215</v>
      </c>
      <c r="C61" s="97">
        <v>68.291249999999991</v>
      </c>
      <c r="D61">
        <f t="shared" si="0"/>
        <v>46</v>
      </c>
    </row>
    <row r="62" spans="1:4">
      <c r="A62" s="38" t="s">
        <v>216</v>
      </c>
      <c r="B62" s="38" t="s">
        <v>217</v>
      </c>
      <c r="C62" s="97">
        <v>74.709999999999994</v>
      </c>
      <c r="D62">
        <f t="shared" si="0"/>
        <v>16</v>
      </c>
    </row>
    <row r="63" spans="1:4">
      <c r="A63" s="38" t="s">
        <v>218</v>
      </c>
      <c r="B63" s="38" t="s">
        <v>219</v>
      </c>
      <c r="C63" s="97">
        <v>73.441249999999997</v>
      </c>
      <c r="D63">
        <f t="shared" si="0"/>
        <v>22</v>
      </c>
    </row>
    <row r="64" spans="1:4">
      <c r="A64" s="38" t="s">
        <v>220</v>
      </c>
      <c r="B64" s="38" t="s">
        <v>221</v>
      </c>
      <c r="C64" s="97">
        <v>74.622499999999988</v>
      </c>
      <c r="D64">
        <f t="shared" si="0"/>
        <v>17</v>
      </c>
    </row>
    <row r="65" spans="1:4">
      <c r="A65" s="38" t="s">
        <v>222</v>
      </c>
      <c r="B65" s="38" t="s">
        <v>223</v>
      </c>
      <c r="C65" s="97">
        <v>73.141249999999999</v>
      </c>
      <c r="D65">
        <f t="shared" si="0"/>
        <v>26</v>
      </c>
    </row>
    <row r="66" spans="1:4">
      <c r="A66" s="38" t="s">
        <v>224</v>
      </c>
      <c r="B66" s="38" t="s">
        <v>225</v>
      </c>
      <c r="C66" s="97">
        <v>74.59375</v>
      </c>
      <c r="D66">
        <f t="shared" ref="D66:D73" si="1">RANK(C66,C$1:C$72,0)</f>
        <v>18</v>
      </c>
    </row>
    <row r="67" spans="1:4">
      <c r="A67" s="38" t="s">
        <v>226</v>
      </c>
      <c r="B67" s="38" t="s">
        <v>227</v>
      </c>
      <c r="C67" s="97">
        <v>72.772499999999994</v>
      </c>
      <c r="D67">
        <f t="shared" si="1"/>
        <v>28</v>
      </c>
    </row>
    <row r="68" spans="1:4">
      <c r="A68" s="38" t="s">
        <v>228</v>
      </c>
      <c r="B68" s="38" t="s">
        <v>229</v>
      </c>
      <c r="C68" s="97">
        <v>69.566249999999997</v>
      </c>
      <c r="D68">
        <f t="shared" si="1"/>
        <v>42</v>
      </c>
    </row>
    <row r="69" spans="1:4">
      <c r="A69" s="38" t="s">
        <v>230</v>
      </c>
      <c r="B69" s="38" t="s">
        <v>231</v>
      </c>
      <c r="C69" s="97">
        <v>72.243750000000006</v>
      </c>
      <c r="D69">
        <f t="shared" si="1"/>
        <v>32</v>
      </c>
    </row>
    <row r="70" spans="1:4">
      <c r="A70" s="38" t="s">
        <v>232</v>
      </c>
      <c r="B70" s="38" t="s">
        <v>233</v>
      </c>
      <c r="C70" s="97">
        <v>66.678749999999994</v>
      </c>
      <c r="D70">
        <f t="shared" si="1"/>
        <v>53</v>
      </c>
    </row>
    <row r="71" spans="1:4">
      <c r="A71" s="38" t="s">
        <v>234</v>
      </c>
      <c r="B71" s="38" t="s">
        <v>235</v>
      </c>
      <c r="C71" s="97">
        <v>72.724999999999994</v>
      </c>
      <c r="D71">
        <f t="shared" si="1"/>
        <v>29</v>
      </c>
    </row>
    <row r="72" spans="1:4">
      <c r="A72" s="38" t="s">
        <v>236</v>
      </c>
      <c r="B72" s="38" t="s">
        <v>237</v>
      </c>
      <c r="C72" s="97">
        <v>67.641249999999999</v>
      </c>
      <c r="D72">
        <f t="shared" si="1"/>
        <v>49</v>
      </c>
    </row>
    <row r="73" spans="1:4">
      <c r="D73" t="e">
        <f t="shared" si="1"/>
        <v>#N/A</v>
      </c>
    </row>
  </sheetData>
  <phoneticPr fontId="18" type="noConversion"/>
  <conditionalFormatting sqref="B1:B36">
    <cfRule type="duplicateValues" dxfId="1" priority="2"/>
  </conditionalFormatting>
  <conditionalFormatting sqref="B39:B7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2020级会计3+2</vt:lpstr>
      <vt:lpstr>2021级市场营销1班</vt:lpstr>
      <vt:lpstr>2021级市场营销2班</vt:lpstr>
      <vt:lpstr>2020级物流1班</vt:lpstr>
      <vt:lpstr>2020级物流2班</vt:lpstr>
      <vt:lpstr>2020旅游管理</vt:lpstr>
      <vt:lpstr>营销排名</vt:lpstr>
      <vt:lpstr>物流排名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cp:lastPrinted>2022-03-19T06:24:39Z</cp:lastPrinted>
  <dcterms:created xsi:type="dcterms:W3CDTF">2021-04-04T03:09:00Z</dcterms:created>
  <dcterms:modified xsi:type="dcterms:W3CDTF">2022-03-19T06:24:43Z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2052-11.1.0.11551</vt:lpwstr>
  </property>
  <property fmtid="{D5CDD505-2E9C-101B-9397-08002B2CF9AE}" pid="3" name="ICV">
    <vt:lpwstr>FDB276A0A3A54020A7C4F978CBF05BEC</vt:lpwstr>
  </property>
</Properties>
</file>